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665" activeTab="0"/>
  </bookViews>
  <sheets>
    <sheet name="Planilha Orcamentaria" sheetId="1" r:id="rId1"/>
  </sheets>
  <definedNames>
    <definedName name="_xlnm.Print_Area" localSheetId="0">'Planilha Orcamentaria'!$A$1:$I$195</definedName>
    <definedName name="_xlnm.Print_Area" localSheetId="0">'Planilha Orcamentaria'!$B$1:$I$190</definedName>
  </definedNames>
  <calcPr fullCalcOnLoad="1"/>
</workbook>
</file>

<file path=xl/sharedStrings.xml><?xml version="1.0" encoding="utf-8"?>
<sst xmlns="http://schemas.openxmlformats.org/spreadsheetml/2006/main" count="600" uniqueCount="366">
  <si>
    <t xml:space="preserve">PLANILHA ORÇAMENTÁRIA DE CUSTOS </t>
  </si>
  <si>
    <t xml:space="preserve">FORMA DE EXECUÇÃO: </t>
  </si>
  <si>
    <t>DIRETA</t>
  </si>
  <si>
    <t>(   X  )</t>
  </si>
  <si>
    <t>INDIRETA</t>
  </si>
  <si>
    <t>LDI</t>
  </si>
  <si>
    <t>ITEM</t>
  </si>
  <si>
    <t>CÓDIGO</t>
  </si>
  <si>
    <t>DESCRIÇÃO</t>
  </si>
  <si>
    <t>QUANT.</t>
  </si>
  <si>
    <t>PREÇO UNITÁRIO S/ LDI</t>
  </si>
  <si>
    <t>PREÇO UNITÁRIO C/ LDI</t>
  </si>
  <si>
    <t>PREÇO TOTAL</t>
  </si>
  <si>
    <t>1.1</t>
  </si>
  <si>
    <t>m2</t>
  </si>
  <si>
    <t>Sub-total ---------&gt;</t>
  </si>
  <si>
    <t>m</t>
  </si>
  <si>
    <t>2.2</t>
  </si>
  <si>
    <t>unid.</t>
  </si>
  <si>
    <t>TOTAL GERAL DA OBRA</t>
  </si>
  <si>
    <t>Prefeito Municipal</t>
  </si>
  <si>
    <t>1.2</t>
  </si>
  <si>
    <t>12.1</t>
  </si>
  <si>
    <t>12.2</t>
  </si>
  <si>
    <t>12.3</t>
  </si>
  <si>
    <t>12.4</t>
  </si>
  <si>
    <t>13.1</t>
  </si>
  <si>
    <t>13.2</t>
  </si>
  <si>
    <t>13.3</t>
  </si>
  <si>
    <t>13.4</t>
  </si>
  <si>
    <t>14.1</t>
  </si>
  <si>
    <t>14.2</t>
  </si>
  <si>
    <t>14.3</t>
  </si>
  <si>
    <t>14.4</t>
  </si>
  <si>
    <t>14.5</t>
  </si>
  <si>
    <t>15.1</t>
  </si>
  <si>
    <t>15.2</t>
  </si>
  <si>
    <t>ED-16660</t>
  </si>
  <si>
    <t>ED-50273</t>
  </si>
  <si>
    <t>LOCAÇÃO DA OBRA (GABARITO)</t>
  </si>
  <si>
    <t>2.1</t>
  </si>
  <si>
    <t>2.3</t>
  </si>
  <si>
    <t>2.4</t>
  </si>
  <si>
    <t>2.5</t>
  </si>
  <si>
    <t>2.6</t>
  </si>
  <si>
    <t>2.7</t>
  </si>
  <si>
    <t>2.8</t>
  </si>
  <si>
    <t>2.9</t>
  </si>
  <si>
    <t>ED-48493</t>
  </si>
  <si>
    <t>ED-48497</t>
  </si>
  <si>
    <t>REMOÇÃO DE PORTA OU JANELA METÁLICA, INCLUSIVE AFASTAMENTO</t>
  </si>
  <si>
    <t>UNID.</t>
  </si>
  <si>
    <t>ED-48436</t>
  </si>
  <si>
    <t>DEMOLIÇÃO DE ALVENARIA DE TIJOLO CERÂMICO SEM APROVEITAMENTO DO MATERIAL, INCLUSIVE AFASTAMENTO</t>
  </si>
  <si>
    <t>m3</t>
  </si>
  <si>
    <t>ED-48502</t>
  </si>
  <si>
    <t>REMOÇÃO DE PORTA  INCLUSIVE MARCO E ALISAR, INCLUSIVE AFASTAMENTO E EMPILHAMENTO</t>
  </si>
  <si>
    <t>ED-48501</t>
  </si>
  <si>
    <t>3.1</t>
  </si>
  <si>
    <t>ED-51107</t>
  </si>
  <si>
    <t>ESCAVAÇÃO MANUAL DE VALAS H &lt;= 1,50 M</t>
  </si>
  <si>
    <t>3.2</t>
  </si>
  <si>
    <t>3.3</t>
  </si>
  <si>
    <t>ED-51093</t>
  </si>
  <si>
    <t>APILOAMENTO DO FUNDO DE VALAS COM SOQUETE</t>
  </si>
  <si>
    <t>ED-51097</t>
  </si>
  <si>
    <t>ATERRO COMPACTADO MANUAL, COM SOQUETE</t>
  </si>
  <si>
    <t>4.1</t>
  </si>
  <si>
    <t>4.2</t>
  </si>
  <si>
    <t>4.3</t>
  </si>
  <si>
    <t>4.4</t>
  </si>
  <si>
    <t>ED-49812</t>
  </si>
  <si>
    <t>LASTRO DE CONCRETO MAGRO, INCLUSIVE TRANSPORTE, LANÇAMENTO E ADENSAMENTO</t>
  </si>
  <si>
    <t>ED-49811</t>
  </si>
  <si>
    <t>FORMA E DESFORMA DE COMPENSADO RESINADO, ESP. 12MM, REAPROVEITAMENTO (3X) (FUNDAÇÃO)</t>
  </si>
  <si>
    <t>ED-48295</t>
  </si>
  <si>
    <t>CORTE, DOBRA E MONTAGEM DE AÇO CA-50 DIÂMETRO (6,3MM A 12,5MM)</t>
  </si>
  <si>
    <t>kg</t>
  </si>
  <si>
    <t>5.1</t>
  </si>
  <si>
    <t>5.2</t>
  </si>
  <si>
    <t>5.3</t>
  </si>
  <si>
    <t>6.1</t>
  </si>
  <si>
    <t>ED-48231</t>
  </si>
  <si>
    <t>ALVENARIA DE VEDAÇÃO COM TIJOLO CERÂMICO FURADO, ESP. 9CM, PARA REVESTIMENTO, INCLUSIVE ARGAMASSA PARA ASSENTAMENTO</t>
  </si>
  <si>
    <t>7.1</t>
  </si>
  <si>
    <t>SERVIÇOS PRELIMINARES:</t>
  </si>
  <si>
    <t>DEMOLIÇÕES:</t>
  </si>
  <si>
    <t>TRABALHOS EM TERRA:</t>
  </si>
  <si>
    <t>INFRAESTRUTURA:</t>
  </si>
  <si>
    <t>SUPERESTRUTURA:</t>
  </si>
  <si>
    <t>ALVENARIA:</t>
  </si>
  <si>
    <t>ED-50252</t>
  </si>
  <si>
    <t>LAJE PRÉ-MOLDADA, A REVESTIR, INCLUSIVE CAPEAMENTO E = 4 CM, SC = 100 KG/M2, L = 3,00 M</t>
  </si>
  <si>
    <t>8.1</t>
  </si>
  <si>
    <t>COBERTURA:</t>
  </si>
  <si>
    <t>8.2</t>
  </si>
  <si>
    <t>8.3</t>
  </si>
  <si>
    <t>8.4</t>
  </si>
  <si>
    <t>ED-48407</t>
  </si>
  <si>
    <t>ED-48420</t>
  </si>
  <si>
    <t>ED-50648</t>
  </si>
  <si>
    <t>ENGRADAMENTO PARA TELHAS CERÂMICA OU CONCRETO EM MADEIRA PARAJU</t>
  </si>
  <si>
    <t>CALHA DE CHAPA GALVANIZADA Nº. 22 GSG, DESENVOLVIMENTO = 33 CM</t>
  </si>
  <si>
    <t>ED-50668</t>
  </si>
  <si>
    <t>CONDUTOR DE AP DO TELHADO EM TUBO PVC ESGOTO, INCLUSIVE CONEXÕES E SUPORTES, 100 MM</t>
  </si>
  <si>
    <t>9.1</t>
  </si>
  <si>
    <t>ESQUADRIAS METÁLICAS:</t>
  </si>
  <si>
    <t>10.1</t>
  </si>
  <si>
    <t>10.2</t>
  </si>
  <si>
    <t>10.3</t>
  </si>
  <si>
    <t>10.4</t>
  </si>
  <si>
    <t>VIDROS:</t>
  </si>
  <si>
    <t>11.1</t>
  </si>
  <si>
    <t>REVESTIMENTOS:</t>
  </si>
  <si>
    <t>ED-50727</t>
  </si>
  <si>
    <t>ED-50732</t>
  </si>
  <si>
    <t>ED-50715</t>
  </si>
  <si>
    <t>ED-50759</t>
  </si>
  <si>
    <t>CHAPISCO COM ARGAMASSA, TRAÇO 1:3 (CIMENTO E AREIA), ESP. 5MM, APLICADO EM ALVENARIA/ESTRUTURA DE CONCRETO COM COLHER, PREPARO MECÂNICO</t>
  </si>
  <si>
    <t>EMBOÇO COM ARGAMASSA, TRAÇO 1:6 (CIMENTO E AREIA), ESP. 20MM, APLICAÇÃO MANUAL, PREPARO MECÂNICO</t>
  </si>
  <si>
    <t>PISOS:</t>
  </si>
  <si>
    <t>ED-50569</t>
  </si>
  <si>
    <t>ED-13287</t>
  </si>
  <si>
    <t>CONTRAPISO DESEMPENADO COM ARGAMASSA, TRAÇO 1:3 (CIMENTO E AREIA), ESP. 50MM</t>
  </si>
  <si>
    <t>CAMADA DE REGULARIZAÇÃO COM ARGAMASSA, TRAÇO 1:3 (CIMENTO E AREIA), ESP. 20MM, APLICAÇÃO MANUAL, PREPARO MECÂNICO</t>
  </si>
  <si>
    <t>ED-50771</t>
  </si>
  <si>
    <t>RODAPÉ COM REVESTIMENTO EM CERÂMICA ESMALTADA COMERCIAL, ALTURA 10CM, PEI IV, ASSENTAMENTO COM ARGAMASSA INDUSTRIALIZADA, INCLUSIVE REJUNTAMENTO</t>
  </si>
  <si>
    <t>14.6</t>
  </si>
  <si>
    <t>14.7</t>
  </si>
  <si>
    <t>14.8</t>
  </si>
  <si>
    <t>14.9</t>
  </si>
  <si>
    <t>14.10</t>
  </si>
  <si>
    <t>ED-50324</t>
  </si>
  <si>
    <t>TORNEIRA METÁLICA PARA PIA, BICA MÓVEL, ACABAMENTO CROMADO, COM AREJADOR, APLICAÇÃO DE MESA, INCLUSIVE ENGATE FLEXÍVEL METÁLICO, FORNECIMENTO E INSTALAÇÃO</t>
  </si>
  <si>
    <t>FORNECIMENTO E ASSENTAMENTO DE TUBO PVC RÍGIDO SOLDÁVEL, ÁGUA FRIA, DN 25 MM (3/4") , INCLUSIVE CONEXÕES</t>
  </si>
  <si>
    <t>ED-50019</t>
  </si>
  <si>
    <t>ED-50027</t>
  </si>
  <si>
    <t>FORNECIMENTO E ASSENTAMENTO DE TUBO PVC RÍGIDO, ESGOTO, PBV - SÉRIE NORMAL, DN 50 MM (2"), INCLUSIVE CONEXÕES</t>
  </si>
  <si>
    <t>ED-50007</t>
  </si>
  <si>
    <t>CAIXA SIFONADA EM PVC COM GRELHA QUADRADA150 X 150 X 50 MM</t>
  </si>
  <si>
    <t>15.3</t>
  </si>
  <si>
    <t>15.4</t>
  </si>
  <si>
    <t>15.5</t>
  </si>
  <si>
    <t>15.6</t>
  </si>
  <si>
    <t>15.7</t>
  </si>
  <si>
    <t>15.8</t>
  </si>
  <si>
    <t>15.9</t>
  </si>
  <si>
    <t>15.10</t>
  </si>
  <si>
    <t>ED-49531</t>
  </si>
  <si>
    <t>TOMADA SIMPLES - 2P + T - 20A COM PLACA</t>
  </si>
  <si>
    <t>INTERRUPTOR UMA TECLA SIMPLES 10 A - 250 V, COM PLACA</t>
  </si>
  <si>
    <t>ED-49346</t>
  </si>
  <si>
    <t>ED-49243</t>
  </si>
  <si>
    <t>ED-49228</t>
  </si>
  <si>
    <t>ED-49309</t>
  </si>
  <si>
    <t>ELETRODUTO DE PVC RÍGIDO ROSCÁVEL, DN 25 MM (1"), INCLUSIVE CONEXÕES, SUPORTES E FIXAÇÃO</t>
  </si>
  <si>
    <t>ED-49187</t>
  </si>
  <si>
    <t>CAIXA DE LIGAÇÃO/PASSAGEM EM PVC RÍGIDO PARA ELETRODUTO, DIMENSÕES 4"X2", EMBUTIDA EM ALVENARIA - FORNECIMENTO E INSTALAÇÃO</t>
  </si>
  <si>
    <t>ED-49191</t>
  </si>
  <si>
    <t>CAIXA DE LIGAÇÃO/PASSAGEM EM PVC RÍGIDO PARA ELETRODUTO, OCTOGONAL COM ANEL DESLIZANTE, DIMENSÕES 3"X3", EMBUTIDA EM LAJE - FORNECIMENTO E INSTALAÇÃO</t>
  </si>
  <si>
    <t>16.1</t>
  </si>
  <si>
    <t>16.2</t>
  </si>
  <si>
    <t>16.3</t>
  </si>
  <si>
    <t>16.4</t>
  </si>
  <si>
    <t>16.5</t>
  </si>
  <si>
    <t>ED-50505</t>
  </si>
  <si>
    <t>ED-50473</t>
  </si>
  <si>
    <t>EMASSAMENTO EM PAREDE COM MASSA ACRÍLICA, UMA (1) DEMÃO, INCLUSIVE LIXAMENTO PARA PINTURA</t>
  </si>
  <si>
    <t>ED-50514</t>
  </si>
  <si>
    <t>PREPARAÇÃO PARA EMASSAMENTO OU PINTURA (LÁTEX/ACRÍLICA) EM PAREDE, INCLUSIVE UMA (1) DEMÃO DE SELADOR ACRÍLICO</t>
  </si>
  <si>
    <t>ED-50451</t>
  </si>
  <si>
    <t>PINTURA ACRÍLICA EM PAREDE, DUAS (2) DEMÃOS, EXCLUSIVE SELADOR ACRÍLICO E MASSA ACRÍLICA/CORRIDA (PVA)</t>
  </si>
  <si>
    <t>ED-50491</t>
  </si>
  <si>
    <t>PINTURA ESMALTE EM ESQUADRIAS DE FERRO, DUAS (2) DEMÃOS, INCLUSIVE UMA (1) DEMÃO DE FUNDO ANTICORROSIVO</t>
  </si>
  <si>
    <t>17.1</t>
  </si>
  <si>
    <t>17.2</t>
  </si>
  <si>
    <t>17.3</t>
  </si>
  <si>
    <t>17.4</t>
  </si>
  <si>
    <t>ED-48343</t>
  </si>
  <si>
    <t>BANCADA EM GRANITO CINZA ANDORINHA E = 3 CM, APOIADA EM CONSOLE DE METALON 20 X 30 MM</t>
  </si>
  <si>
    <t>ED- 50688</t>
  </si>
  <si>
    <t>PRATELEIRA DE ARDÓSIA E = 2 CM APOIADA EM CONSOLE DE METALON 20 X 30 MM</t>
  </si>
  <si>
    <t>LIMPEZA FINAL PARA ENTREGA DA OBRA</t>
  </si>
  <si>
    <t>PREFEITURA: MUNICIPAL DE GRÃO MOGOL</t>
  </si>
  <si>
    <t>REGIÃO/MÊS DE REFERÊNCIA: SETOP CENTRAL - ABRIL/2021 - COM DESONERAÇÃO</t>
  </si>
  <si>
    <t>DATA: 03/09/2021</t>
  </si>
  <si>
    <t>PRAZO DE EXECUÇÃO: 120 DIAS</t>
  </si>
  <si>
    <t>Diego Antônio Braga Fagundes</t>
  </si>
  <si>
    <t>Prefeito Municipal de Grão Mogol/MG</t>
  </si>
  <si>
    <t>ED-48513</t>
  </si>
  <si>
    <t>REMOÇÃO DE TELHA CERÂMICA COLONIAL OU FRANCESA PARA REAPROVEITAMENTO, INCLUSIVE AFASTAMENTO E EMPILHAMENTO</t>
  </si>
  <si>
    <t>ED-48456</t>
  </si>
  <si>
    <t>REMOÇÃO DE ENGRADAMENTO DE TELHA CERÂMICA COLONIAL OU FRANCESA INCLUSIVE EMPILHAMENTO</t>
  </si>
  <si>
    <t>ED-48441</t>
  </si>
  <si>
    <t>DEMOLIÇÃO DE CONCRETO ARMADO-MANUAL, INCLUSIVE AFASTAMENTO</t>
  </si>
  <si>
    <t xml:space="preserve">DEMOLIÇÃO DE REBOCO INCLUSIVE AFASTAMENTO </t>
  </si>
  <si>
    <t>ED-48489</t>
  </si>
  <si>
    <t>DEMOLIÇÃO DE  LAJE DE CONCRETO COM EQUIPAMENTO, INCLUSIVE AFASTAMENTO</t>
  </si>
  <si>
    <t>DEMOLIÇÃO DE REVESTIMENTO CERÂMICO, AZULEJO  INCLUSIVE AFASTAMENTO -CANTINA (DISPENSA E ESCOVODROMO)</t>
  </si>
  <si>
    <t>FORNECIMENTO DE CONCRETO ESTRUTURAL, PREPARADO EM OBRA, COM FCK 25 MPA, INCLUSIVE LANÇAMENTO, ADENSAMENTO E ACABAMENTO</t>
  </si>
  <si>
    <t>ED-49619</t>
  </si>
  <si>
    <t>LAJE:</t>
  </si>
  <si>
    <t>COBERTURA EM TELHA CERÂMICA COLONIAL PLANA, 24 UNID/M2 - (INCLUSO MÃO DE OBRA E MATERIAIS)</t>
  </si>
  <si>
    <t>ED-48421  COMPOSIÇÃO</t>
  </si>
  <si>
    <t>COBERTURA EM TELHA CERÂMICA COLONIAL PLANA, 24 UNID/M2 - (APENAS MÃO DE OBRA)</t>
  </si>
  <si>
    <t>92580 - SINAPI</t>
  </si>
  <si>
    <t>94216 - SINAPI</t>
  </si>
  <si>
    <t>TELHA METÁLICA TRAPEZOIDAL TERMOACUSTICA</t>
  </si>
  <si>
    <t xml:space="preserve">ESTRUTURA METÁLICA PARA TELHAS METÁLICAS TRAPEZOIDAL </t>
  </si>
  <si>
    <t>ED-48431</t>
  </si>
  <si>
    <t>COBERTURA EM TELHA ONDULADA TRADICIONAL DE FIBRA VEGETAL COM BETUME ESP. = 3 MM - INCLINAÇÃO DE 10º A 15º (FIXAÇÃO EM ESTRUTURA METÁLICA)</t>
  </si>
  <si>
    <t>ED-50265</t>
  </si>
  <si>
    <t>LAVAGEM DE TELHAS CERÂMICAS COLONIAIS</t>
  </si>
  <si>
    <t>8.5</t>
  </si>
  <si>
    <t>8.6</t>
  </si>
  <si>
    <t>8.7</t>
  </si>
  <si>
    <t>8.8</t>
  </si>
  <si>
    <t>8.9</t>
  </si>
  <si>
    <t>ESQUADRIAS DE MADEIRA:</t>
  </si>
  <si>
    <t>9.2</t>
  </si>
  <si>
    <t>ED-49607</t>
  </si>
  <si>
    <t>PORTA EM MADEIRA DE LEI ESPECIAL COMPLETA 60 X 210 CM, COM REVESTIMENTO EM LAMINADO MELAMÍNICO NAS DUAS FACES, INCLUSIVE FERRAGENS E MAÇANETA TIPO ALAVANCA</t>
  </si>
  <si>
    <t>ED-50916</t>
  </si>
  <si>
    <t>PORTA METÁLICA 80 X 210 CM , INCLUINDO FECHADURA TIPO EXTERNA E FERRAGENS, CONFORME DETALHE PADRÃO ESCOLAR 4/98 VERSÃO 2005</t>
  </si>
  <si>
    <t>ED-50954</t>
  </si>
  <si>
    <t>ED-50985</t>
  </si>
  <si>
    <t>11.2</t>
  </si>
  <si>
    <t>ED-51156</t>
  </si>
  <si>
    <t>VIDRO COMUM LISO INCOLOR, ESP. 4MM, INCLUSIVE FIXAÇÃO E VEDAÇÃO COM GUARNIÇÃO/GAXETA DE BORRACHA NEOPRENE, FORNECIMENTO E INSTALAÇÃO, EXCLUSIVE CAIXILHO/PERFIL</t>
  </si>
  <si>
    <t>ED-51150</t>
  </si>
  <si>
    <t>ESPELHO (60 X 90) CM, E = 4 MM, COLOCADO COM PARAFUSO FINESSON</t>
  </si>
  <si>
    <t>REBOCO COM ARGAMASSA, TRAÇO 1:7 (CIMENTO E AREIA), ESP. 20MM, APLICAÇÃO MANUAL, PREPARO MECÂNICO (PAREDES E TETO)</t>
  </si>
  <si>
    <t>REVESTIMENTO COM AZULEJO BRANCO (15X15CM), EM DIAGONAL, ASSENTAMENTO COM ARGAMASSA INDUSTRIALIZADA, INCLUSIVE REJUNTAMENTO EM PAREDES</t>
  </si>
  <si>
    <t>ED-50563</t>
  </si>
  <si>
    <t>PISO CIMENTADO COM ARGAMASSA, TRAÇO 1:3 (CIMENTO E AREIA), COM ADITIVO IMPERMEABILIZANTE, ESP. 25MM, ACABAMENTO DESEMPENADO E FELTRADO</t>
  </si>
  <si>
    <t>ED-50544</t>
  </si>
  <si>
    <t>REVESTIMENTO COM CERÂMICA APLICADO EM PISO, ACABAMENTO ESMALTADO, AMBIENTE EXTERNO (ANTIDERRAPANTE), PADRÃO EXTRA, DIMENSÃO DA PEÇA ATÉ 2025 CM2, PEI IV, ASSENTAMENTO COM ARGAMASSA INDUSTRIALIZADA, INCLUSIVE REJUNTAMENTO</t>
  </si>
  <si>
    <t>ED-50617</t>
  </si>
  <si>
    <t>LIMPEZA E POLIMENTO DE PISO GRANILITE/MARMORITE, EXCLUSIVE RESINA</t>
  </si>
  <si>
    <t>ED-50464</t>
  </si>
  <si>
    <t>PINTURA COM RESINA ACRÍLICA EM PISOS CIMENTADOS, DUAS (2) DEMÃOS, INCLUSIVE LIMPEZA DA SUPERFÍCIE A SER APLICADO MATERIAL</t>
  </si>
  <si>
    <t>13.5</t>
  </si>
  <si>
    <t>13.6</t>
  </si>
  <si>
    <t>13.7</t>
  </si>
  <si>
    <t>ED-50289</t>
  </si>
  <si>
    <t>TANQUE DE LOUÇA BRANCA COM COLUNA, CAPACIDADE 22 LITROS, INCLUSIVE ACESSÓRIOS DE FIXAÇÃO, FORNECIMENTO, INSTALAÇÃO E REJUNTAMENTO, EXCLUSIVE TORNEIRA, VÁLVULA DE ESCOAMENTO E SIFÃO</t>
  </si>
  <si>
    <t>ED-50331</t>
  </si>
  <si>
    <t>TORNEIRA METÁLICA PARA TANQUE, ACABAMENTO CROMADO, INCLUSIVE ENGATE FLEXÍVEL METÁLICO, FORNECIMENTO E INSTALAÇÃO</t>
  </si>
  <si>
    <t>ED-49989</t>
  </si>
  <si>
    <t>REGISTRO DE GAVETA, TIPO BASE, ROSCÁVEL 3/4" (PARA TUBO SOLDÁVEL OU PPR DN 25MM/CPVC DN 22MM), INCLUSIVE ACABAMENTO (PADRÃO MÉDIO) E CANOPLA CROMADO</t>
  </si>
  <si>
    <t>ED-49874</t>
  </si>
  <si>
    <t>CAIXA DE ESGOTO DE INSPEÇÃO/PASSAGEM EM ALVENARIA (40X40X60CM), REVESTIMENTO EM ARGAMASSA COM ADITIVO IMPERMEABILIZANTE, COM TAMPA DE CONCRETO, INCLUSIVE ESCAVAÇÃO, REATERRO E TRANSPORTE E RETIRADA DO MATERIAL ESCAVADO (EM CAÇAMBA)</t>
  </si>
  <si>
    <t>ED-49939</t>
  </si>
  <si>
    <t>CAIXA DE GORDURA SIMPLES (CGS), CIRCULAR, EM CONCRETO PRÉ-MOLDADO, CAPACIDADE DE 31L, INCLUSIVE ESCAVAÇÃO, REATERRO, TRANSPORTE E RETIRADA DO MATERIAL ESCAVADO (EM CAÇAMBA)</t>
  </si>
  <si>
    <t>ED-49395</t>
  </si>
  <si>
    <t>LUMINÁRIA COMERCIAL CHANFRADA DE SOBREPOR COMPLETA, PARA QUATRO (4) LÂMPADAS TUBULARES FLUORESCENTE 4X32W-ØT8, FORNECIMENTO E INSTALAÇÃO, INCLUSIVE BASE, REATOR E LÂMPADAS</t>
  </si>
  <si>
    <t>ED-49387</t>
  </si>
  <si>
    <t>LUMINÁRIA COMERCIAL CHANFRADA DE SOBREPOR COMPLETA, PARA DUAS (2) LÂMPADAS TUBULARES FLUORESCENTE 2X16W-ØT8, FORNECIMENTO E INSTALAÇÃO, INCLUSIVE BASE, REATOR E LÂMPADAS</t>
  </si>
  <si>
    <t>ED-48961</t>
  </si>
  <si>
    <t>CABO DE COBRE FLEXÍVEL, CLASSE 5, ISOLAMENTO TIPO LSHF/ATOX, NÃO HALOGENADO, ANTICHAMA, TERMOPLÁSTICO, UNIPOLAR, SEÇÃO 6 MM2, 70°C, 450/750V</t>
  </si>
  <si>
    <t>ED-48956</t>
  </si>
  <si>
    <t>CABO DE COBRE FLEXÍVEL, CLASSE 5, ISOLAMENTO TIPO LSHF/ATOX, NÃO HALOGENADO, ANTICHAMA, TERMOPLÁSTICO, UNIPOLAR, SEÇÃO 4 MM2, 70°C, 450/750V</t>
  </si>
  <si>
    <t>ED-48951</t>
  </si>
  <si>
    <t>CABO DE COBRE FLEXÍVEL, CLASSE 5, ISOLAMENTO TIPO LSHF/ATOX, NÃO HALOGENADO, ANTICHAMA, TERMOPLÁSTICO, UNIPOLAR, SEÇÃO 2,5 MM2, 70°C, 450/750V</t>
  </si>
  <si>
    <t>ED-48946</t>
  </si>
  <si>
    <t>CABO DE COBRE FLEXÍVEL, CLASSE 5, ISOLAMENTO TIPO LSHF/ATOX, NÃO HALOGENADO, ANTICHAMA, TERMOPLÁSTICO, UNIPOLAR, SEÇÃO 1,5 MM2, 70°C, 450/750V</t>
  </si>
  <si>
    <t>ED-49529</t>
  </si>
  <si>
    <t>TOMADA SIMPLES - 2P + T - 10A COM PLACA</t>
  </si>
  <si>
    <t>15.11</t>
  </si>
  <si>
    <t>15.12</t>
  </si>
  <si>
    <t>15.13</t>
  </si>
  <si>
    <t>ED-49368</t>
  </si>
  <si>
    <t>INTERRUPTOR , TRÊS TECLAS SIMPLES 10 A - 250 V</t>
  </si>
  <si>
    <t>ED-49498</t>
  </si>
  <si>
    <t>QUADRO DE DISTRIBUIÇÃO PARA 8 MÓDULOS COM BARRAMENTO E CHAVE</t>
  </si>
  <si>
    <t>DISJUNTOR BIPOLAR TERMOMAGNÉTICO 10KA, DE 40A</t>
  </si>
  <si>
    <t>DISJUNTOR MONOPOLAR TERMOMAGNÉTICO 5KA, DE 10A</t>
  </si>
  <si>
    <t>ED-49229</t>
  </si>
  <si>
    <t>DISJUNTOR MONOPOLAR TERMOMAGNÉTICO 5KA, DE 15A</t>
  </si>
  <si>
    <t>15.14</t>
  </si>
  <si>
    <t>15.15</t>
  </si>
  <si>
    <t>15.16</t>
  </si>
  <si>
    <t>15.17</t>
  </si>
  <si>
    <t>15.18</t>
  </si>
  <si>
    <t>16.6</t>
  </si>
  <si>
    <t>16.7</t>
  </si>
  <si>
    <t>16.8</t>
  </si>
  <si>
    <t>16.9</t>
  </si>
  <si>
    <t>16.10</t>
  </si>
  <si>
    <t>16.11</t>
  </si>
  <si>
    <t>16.12</t>
  </si>
  <si>
    <t>16.13</t>
  </si>
  <si>
    <t>16.14</t>
  </si>
  <si>
    <t>ED-48481</t>
  </si>
  <si>
    <t>DEMOLIÇÃO DE PISO DE PEDRAS (MÁRMORE, GRANITO, ARDÓSIA, LAGOA SANTA, SÃO TOMÉ), INCLUSIVE AFASTAMENTO</t>
  </si>
  <si>
    <t>ED-48213</t>
  </si>
  <si>
    <t>ALVENARIA DE BLOCO DE CONCRETO CHEIO COM ARMAÇÃO, EM CONCRETO COM FCK 15MPA , ESP. 14CM, PARA REVESTIMENTO, INCLUSIVE ARGAMASSA PARA ASSENTAMENTO (DETALHE D - CADERNO SEDS)</t>
  </si>
  <si>
    <t>ED-50459</t>
  </si>
  <si>
    <t>PINTURA ACRÍLICA PARA PISO EM PASSEIO/SUPERFÍCIE CIMENTADA, DUAS (2) DEMÃOS</t>
  </si>
  <si>
    <t>17.5</t>
  </si>
  <si>
    <t>17.6</t>
  </si>
  <si>
    <t>ED-48227</t>
  </si>
  <si>
    <t>ALVENARIA DE VEDAÇÃO COM TIJOLO MACIÇO REQUEIMADO, ESP. 10CM, PARA REVESTIMENTO, INCLUSIVE ARGAMASSA PARA ASSENTAMENTO</t>
  </si>
  <si>
    <t>7253 - SINAPI</t>
  </si>
  <si>
    <t xml:space="preserve">FORNECIMENTO E APLICAÇÃO DE TERRA VEGETAL </t>
  </si>
  <si>
    <t>APLICAÇÃO DE ADUBO EM SOLO. AF_05/2018</t>
  </si>
  <si>
    <t>98520 - SINAPI</t>
  </si>
  <si>
    <t>FOLHA Nº: 01/04</t>
  </si>
  <si>
    <t>18.1</t>
  </si>
  <si>
    <t>18.2</t>
  </si>
  <si>
    <t>18.3</t>
  </si>
  <si>
    <t>18.4</t>
  </si>
  <si>
    <t>18.5</t>
  </si>
  <si>
    <t>PINTURA ACRÍLICA EM PAREDE, DUAS (2) DEMÃOS, EXCLUSIVE SELADOR ACRÍLICO E MASSA ACRÍLICA/CORRIDA (PVA) - PAREDES E TETO</t>
  </si>
  <si>
    <t>ED-50525</t>
  </si>
  <si>
    <t>PINTURA COM VERNIZ ACRÍLICO EM ALVENARIA OU CONCRETO, DUAS (2) DEMÃOS, INCLUSIVE PREPARAÇÃO DA SUPERFÍCIE COM LIXAMENTO</t>
  </si>
  <si>
    <t>PINTURA ACRÍLICA EM PAREDE, DUAS (2) DEMÃOS, EXCLUSIVE SELADOR ACRÍLICO E MASSA ACRÍLICA/CORRIDA (PVA) - MURO FRONTAL</t>
  </si>
  <si>
    <t>PINTURA ACRÍLICA MEIO-FIO, DUAS (2) DEMÃOS</t>
  </si>
  <si>
    <t>18.6</t>
  </si>
  <si>
    <t>18.7</t>
  </si>
  <si>
    <t>18.8</t>
  </si>
  <si>
    <t>ED-48162</t>
  </si>
  <si>
    <t>BARRA DE APOIO EM AÇO INOX POLIDO RETA, DN 1.1/4" (31,75MM), PARA ACESSIBILIDADE (PMR/PCR), COMPRIMENTO 90CM, INSTALADO EM PAREDE, INCLUSIVE FORNECIMENTO, INSTALAÇÃO E ACESSÓRIOS PARA FIXAÇÃO (PARA VASO)</t>
  </si>
  <si>
    <t>ED-50940</t>
  </si>
  <si>
    <t>GUARDA-CORPO EM TUBO GALVANIZADO DIN 2440 D = 2", COM SUBDIVISÕES EM TUBO DE AÇO D = 1/2", H = 1,05 M</t>
  </si>
  <si>
    <t>ED-50437</t>
  </si>
  <si>
    <t>PLANTIO DE GRAMA ESMERALDA EM PLACAS, INCLUSIVE TERRA VEGETAL E CONSERVAÇÃO POR 30 DIAS</t>
  </si>
  <si>
    <t>TOLDO COM ESTRUTURA METÁLICA</t>
  </si>
  <si>
    <t>ED-50266</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</si>
  <si>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  - 1,50X3,0 M</t>
  </si>
  <si>
    <t>ED-49605</t>
  </si>
  <si>
    <t>FORNECIMENTO E ASSENTAMENTO DE JANELA BASCULANTE DE FERRO 2,00x1,50 M                (05 UNID.)</t>
  </si>
  <si>
    <t>PORTÃO EM PERFIL E CHAPA METÁLICA - (1,50X2,20M) (1,0 UND.)</t>
  </si>
  <si>
    <t>PORTÃO EM PERFIL E CHAPA METÁLICA - (3,00X2,20 M) (1,0 UND.)</t>
  </si>
  <si>
    <t>ED-50278</t>
  </si>
  <si>
    <t>CUBA EM AÇO INOXIDÁVEL DE EMBUTIR, AISI 304, APLICAÇÃO PARA PIA (560X330X115MM), NÚMERO 2, ASSENTAMENTO EM BANCADA, INCLUSIVE VÁLVULA DE ESCOAMENTO DE METAL COM ACABAMENTO CROMADO, SIFÃO DE METAL TIPO COPO COM ACABAMENTO CROMADO, FORNECIMENTO E INSTALAÇÃO</t>
  </si>
  <si>
    <t>ED-49362</t>
  </si>
  <si>
    <t>INTERRUPTOR , DUAS TECLAS SIMPLES 10 A - 250 V</t>
  </si>
  <si>
    <t>REBOCO COM ARGAMASSA, TRAÇO 1:7 (CIMENTO E AREIA), ESP. 20MM, APLICAÇÃO MANUAL, PREPARO MECÂNICO</t>
  </si>
  <si>
    <t>LIXAMENTO MANUAL EM PAREDE E TETO PARA REMOÇÃO DE TINTA</t>
  </si>
  <si>
    <t>C2479  SEINFRA-CE</t>
  </si>
  <si>
    <t>SERVIÇOS COMPLEMENTARES:</t>
  </si>
  <si>
    <t>PINTURA:</t>
  </si>
  <si>
    <t>HORTA:</t>
  </si>
  <si>
    <t>ARQUIBANCADAS:</t>
  </si>
  <si>
    <t>INSTALAÇÃO ELÉTRICA:</t>
  </si>
  <si>
    <t>INSTALAÇÃO HIDRO-SANITÁRIA:</t>
  </si>
  <si>
    <t>PORTA EM MADEIRA DE LEI ESPECIAL COMPLETA 80 X 210 CM, COM REVESTIMENTO EM LAMINADO MELAMÍNICO NAS DUAS FACES, INCLUSIVE FERRAGENS E MAÇANETA TIPO ALAVANCA (HOLANDESA)</t>
  </si>
  <si>
    <t>(     )</t>
  </si>
  <si>
    <t>LOCALIZAÇÃO: UTM - 23K</t>
  </si>
  <si>
    <t>OBRA: AMPLIAÇÃO, REFORMA E ADEQUAÇÃO DA ESCOLA MUNICIPAL TEREZINHA RODRIGUES PAULINO - CRECHE I</t>
  </si>
  <si>
    <t>Marcos Paulo Madureira Lopes</t>
  </si>
  <si>
    <t>Eng° Civil - CREA 224.188/D-MG.</t>
  </si>
  <si>
    <t>LOCAL: AVENIDA ARTHUR CAMPOS/RUA JOÃO COLARES - S/N - CENTRO - GRÃO MOGOL/MG</t>
  </si>
  <si>
    <t>725113 - E</t>
  </si>
  <si>
    <t>8167680 - S</t>
  </si>
  <si>
    <t>19.1</t>
  </si>
  <si>
    <t>19.2</t>
  </si>
  <si>
    <t>19.3</t>
  </si>
  <si>
    <t>19.4</t>
  </si>
  <si>
    <t>19.5</t>
  </si>
  <si>
    <t>19.6</t>
  </si>
  <si>
    <t>19.7</t>
  </si>
  <si>
    <t>FOLHA Nº: 02/04</t>
  </si>
  <si>
    <t>FOLHA Nº: 03/04</t>
  </si>
  <si>
    <t>FOLHA Nº: 04/04</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</si>
</sst>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 #,##0.00_);_(* \(#,##0.00\);_(* &quot;-&quot;??_);_(@_)"/>
    <numFmt numFmtId="171" formatCode="_(* #,##0_);_(* \(#,##0\);_(* &quot;-&quot;_);_(@_)"/>
    <numFmt numFmtId="172" formatCode="_(&quot;R$ &quot;* #,##0_);_(&quot;R$ &quot;* \(#,##0\);_(&quot;R$ &quot;* &quot;-&quot;_);_(@_)"/>
    <numFmt numFmtId="173" formatCode="_(&quot;R$ &quot;* #,##0.00_);_(&quot;R$ &quot;* \(#,##0.00\);_(&quot;R$ &quot;* &quot;-&quot;??_);_(@_)"/>
    <numFmt numFmtId="174" formatCode="#,##0.00;[Red]#,##0.00"/>
    <numFmt numFmtId="175" formatCode="#,##0.0;[Red]#,##0.0"/>
    <numFmt numFmtId="176" formatCode="#,###.00"/>
    <numFmt numFmtId="177" formatCode="&quot;Sim&quot;;&quot;Sim&quot;;&quot;Não&quot;"/>
    <numFmt numFmtId="178" formatCode="&quot;Verdadeiro&quot;;&quot;Verdadeiro&quot;;&quot;Falso&quot;"/>
    <numFmt numFmtId="179" formatCode="&quot;Ativado&quot;;&quot;Ativado&quot;;&quot;Desativado&quot;"/>
    <numFmt numFmtId="180" formatCode="[$€-2]\ #,##0.00_);[Red]\([$€-2]\ #,##0.00\)"/>
  </numFmts>
  <fonts count="51">
    <font>
      <sz val="10"/>
      <name val="Arial"/>
      <family val="2"/>
    </font>
    <font>
      <sz val="10"/>
      <name val="Calibri"/>
      <family val="2"/>
    </font>
    <font>
      <sz val="10"/>
      <color indexed="8"/>
      <name val="Arial"/>
      <family val="2"/>
    </font>
    <font>
      <sz val="9"/>
      <color indexed="8"/>
      <name val="Arial"/>
      <family val="2"/>
    </font>
    <font>
      <b/>
      <sz val="10"/>
      <color indexed="8"/>
      <name val="Arial"/>
      <family val="2"/>
    </font>
    <font>
      <b/>
      <sz val="9"/>
      <color indexed="8"/>
      <name val="Arial"/>
      <family val="2"/>
    </font>
    <font>
      <b/>
      <sz val="8"/>
      <color indexed="8"/>
      <name val="Arial"/>
      <family val="2"/>
    </font>
    <font>
      <b/>
      <sz val="9"/>
      <name val="Arial"/>
      <family val="2"/>
    </font>
    <font>
      <sz val="9"/>
      <name val="Arial"/>
      <family val="2"/>
    </font>
    <font>
      <sz val="8"/>
      <color indexed="8"/>
      <name val="Arial"/>
      <family val="2"/>
    </font>
    <font>
      <sz val="8"/>
      <name val="Arial"/>
      <family val="2"/>
    </font>
    <font>
      <sz val="11"/>
      <color indexed="8"/>
      <name val="Arial"/>
      <family val="2"/>
    </font>
    <font>
      <u val="single"/>
      <sz val="7.5"/>
      <color indexed="36"/>
      <name val="Arial"/>
      <family val="2"/>
    </font>
    <font>
      <u val="single"/>
      <sz val="7.5"/>
      <color indexed="12"/>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enturyGothic"/>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b/>
      <sz val="11"/>
      <color theme="1"/>
      <name val="Calibri"/>
      <family val="2"/>
    </font>
    <font>
      <sz val="8"/>
      <color rgb="FF010000"/>
      <name val="CenturyGothic"/>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color indexed="63"/>
      </top>
      <bottom>
        <color indexed="63"/>
      </bottom>
    </border>
    <border>
      <left style="thin"/>
      <right style="thin"/>
      <top style="medium"/>
      <bottom>
        <color indexed="63"/>
      </bottom>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medium"/>
      <right>
        <color indexed="63"/>
      </right>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0" fontId="0" fillId="0" borderId="0" applyFont="0" applyFill="0" applyBorder="0" applyAlignment="0" applyProtection="0"/>
  </cellStyleXfs>
  <cellXfs count="199">
    <xf numFmtId="0" fontId="0" fillId="0" borderId="0" xfId="0" applyAlignment="1">
      <alignment/>
    </xf>
    <xf numFmtId="0" fontId="2" fillId="33" borderId="0" xfId="0" applyFont="1" applyFill="1" applyAlignment="1">
      <alignment/>
    </xf>
    <xf numFmtId="0" fontId="2" fillId="0" borderId="0" xfId="0" applyFont="1" applyAlignment="1">
      <alignment/>
    </xf>
    <xf numFmtId="0" fontId="3" fillId="0" borderId="0" xfId="0" applyFont="1" applyAlignment="1">
      <alignment/>
    </xf>
    <xf numFmtId="4" fontId="2" fillId="0" borderId="0" xfId="0" applyNumberFormat="1" applyFont="1" applyAlignment="1">
      <alignment/>
    </xf>
    <xf numFmtId="0" fontId="4" fillId="0" borderId="10"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5" fillId="0" borderId="13" xfId="0" applyFont="1" applyFill="1" applyBorder="1" applyAlignment="1">
      <alignment vertical="center"/>
    </xf>
    <xf numFmtId="2" fontId="3" fillId="0" borderId="14" xfId="65" applyNumberFormat="1" applyFont="1" applyFill="1" applyBorder="1" applyAlignment="1">
      <alignment horizontal="center" vertical="center" wrapText="1"/>
    </xf>
    <xf numFmtId="174" fontId="8" fillId="33" borderId="14" xfId="0" applyNumberFormat="1" applyFont="1" applyFill="1" applyBorder="1" applyAlignment="1">
      <alignment vertical="center" wrapText="1"/>
    </xf>
    <xf numFmtId="4" fontId="3" fillId="33" borderId="14" xfId="0" applyNumberFormat="1" applyFont="1" applyFill="1" applyBorder="1" applyAlignment="1">
      <alignment horizontal="right" vertical="center" wrapText="1"/>
    </xf>
    <xf numFmtId="49" fontId="9" fillId="0" borderId="14" xfId="0" applyNumberFormat="1" applyFont="1" applyFill="1" applyBorder="1" applyAlignment="1">
      <alignment horizontal="center" vertical="center" wrapText="1"/>
    </xf>
    <xf numFmtId="0" fontId="3" fillId="0" borderId="14" xfId="0" applyFont="1" applyBorder="1" applyAlignment="1">
      <alignment horizontal="left" vertical="center" wrapText="1"/>
    </xf>
    <xf numFmtId="0" fontId="5" fillId="0" borderId="14" xfId="0" applyFont="1" applyBorder="1" applyAlignment="1">
      <alignment horizontal="right" vertical="center" wrapText="1"/>
    </xf>
    <xf numFmtId="49" fontId="9" fillId="33" borderId="14" xfId="0" applyNumberFormat="1" applyFont="1" applyFill="1" applyBorder="1" applyAlignment="1">
      <alignment horizontal="center" vertical="center" wrapText="1"/>
    </xf>
    <xf numFmtId="0" fontId="8" fillId="33" borderId="14" xfId="0" applyFont="1" applyFill="1" applyBorder="1" applyAlignment="1">
      <alignment horizontal="center" vertical="center" wrapText="1"/>
    </xf>
    <xf numFmtId="4" fontId="3" fillId="33" borderId="15" xfId="0" applyNumberFormat="1" applyFont="1" applyFill="1" applyBorder="1" applyAlignment="1">
      <alignment horizontal="right" vertical="center" wrapText="1"/>
    </xf>
    <xf numFmtId="0" fontId="3" fillId="33" borderId="16"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5" fillId="33" borderId="14" xfId="0" applyFont="1" applyFill="1" applyBorder="1" applyAlignment="1">
      <alignment horizontal="right" vertical="center" wrapText="1"/>
    </xf>
    <xf numFmtId="0" fontId="9" fillId="33" borderId="15" xfId="0" applyFont="1" applyFill="1" applyBorder="1" applyAlignment="1">
      <alignment horizontal="center" vertical="center" wrapText="1"/>
    </xf>
    <xf numFmtId="0" fontId="5" fillId="33" borderId="14" xfId="0" applyFont="1" applyFill="1" applyBorder="1" applyAlignment="1">
      <alignment horizontal="left" vertical="center" wrapText="1"/>
    </xf>
    <xf numFmtId="174" fontId="8" fillId="33" borderId="15" xfId="0" applyNumberFormat="1" applyFont="1" applyFill="1" applyBorder="1" applyAlignment="1">
      <alignment horizontal="center" vertical="center" wrapText="1"/>
    </xf>
    <xf numFmtId="174" fontId="8" fillId="33" borderId="15" xfId="0" applyNumberFormat="1" applyFont="1" applyFill="1" applyBorder="1" applyAlignment="1">
      <alignment vertical="center" wrapText="1"/>
    </xf>
    <xf numFmtId="0" fontId="9" fillId="0" borderId="14" xfId="0" applyFont="1" applyBorder="1" applyAlignment="1">
      <alignment horizontal="center" vertical="center" wrapText="1"/>
    </xf>
    <xf numFmtId="4" fontId="3" fillId="0" borderId="15" xfId="0" applyNumberFormat="1" applyFont="1" applyFill="1" applyBorder="1" applyAlignment="1">
      <alignment horizontal="right" vertical="center" wrapText="1"/>
    </xf>
    <xf numFmtId="0" fontId="10" fillId="33" borderId="14" xfId="0" applyFont="1" applyFill="1" applyBorder="1" applyAlignment="1">
      <alignment horizontal="center" vertical="center" wrapText="1"/>
    </xf>
    <xf numFmtId="0" fontId="5" fillId="33" borderId="17" xfId="0" applyFont="1" applyFill="1" applyBorder="1" applyAlignment="1">
      <alignment horizontal="left" vertical="center" wrapText="1"/>
    </xf>
    <xf numFmtId="4" fontId="8" fillId="33" borderId="14" xfId="0" applyNumberFormat="1" applyFont="1" applyFill="1" applyBorder="1" applyAlignment="1">
      <alignment vertical="center" wrapText="1"/>
    </xf>
    <xf numFmtId="0" fontId="8" fillId="0" borderId="18" xfId="0" applyFont="1" applyBorder="1" applyAlignment="1">
      <alignment horizontal="center" vertical="center" wrapText="1"/>
    </xf>
    <xf numFmtId="0" fontId="3" fillId="0" borderId="14" xfId="0" applyFont="1" applyFill="1" applyBorder="1" applyAlignment="1">
      <alignment horizontal="left" vertical="center" wrapText="1"/>
    </xf>
    <xf numFmtId="49" fontId="10" fillId="0" borderId="19" xfId="0" applyNumberFormat="1" applyFont="1" applyBorder="1" applyAlignment="1">
      <alignment horizontal="center" vertical="center" wrapText="1"/>
    </xf>
    <xf numFmtId="49" fontId="6" fillId="33" borderId="14" xfId="0" applyNumberFormat="1" applyFont="1" applyFill="1" applyBorder="1" applyAlignment="1">
      <alignment horizontal="center" vertical="center" wrapText="1"/>
    </xf>
    <xf numFmtId="174" fontId="8" fillId="33" borderId="14" xfId="0" applyNumberFormat="1" applyFont="1" applyFill="1" applyBorder="1" applyAlignment="1">
      <alignment horizontal="center" vertical="center" wrapText="1"/>
    </xf>
    <xf numFmtId="4" fontId="8" fillId="33" borderId="14" xfId="0" applyNumberFormat="1" applyFont="1" applyFill="1" applyBorder="1" applyAlignment="1">
      <alignment horizontal="right" vertical="center" wrapText="1"/>
    </xf>
    <xf numFmtId="0" fontId="4" fillId="0" borderId="20" xfId="0" applyFont="1" applyFill="1" applyBorder="1" applyAlignment="1">
      <alignment horizontal="left" vertical="center"/>
    </xf>
    <xf numFmtId="10" fontId="4" fillId="0" borderId="21" xfId="52" applyNumberFormat="1" applyFont="1" applyFill="1" applyBorder="1" applyAlignment="1">
      <alignment horizontal="center" vertical="center"/>
    </xf>
    <xf numFmtId="4" fontId="3" fillId="33" borderId="22" xfId="0" applyNumberFormat="1" applyFont="1" applyFill="1" applyBorder="1" applyAlignment="1">
      <alignment horizontal="right" vertical="center" wrapText="1"/>
    </xf>
    <xf numFmtId="4" fontId="5" fillId="33" borderId="22" xfId="0" applyNumberFormat="1" applyFont="1" applyFill="1" applyBorder="1" applyAlignment="1">
      <alignment horizontal="right" vertical="center" wrapText="1"/>
    </xf>
    <xf numFmtId="0" fontId="3" fillId="0" borderId="14" xfId="0" applyFont="1" applyBorder="1" applyAlignment="1">
      <alignment horizontal="center" vertical="center" wrapText="1"/>
    </xf>
    <xf numFmtId="4" fontId="2" fillId="33" borderId="0" xfId="0" applyNumberFormat="1" applyFont="1" applyFill="1" applyAlignment="1">
      <alignment/>
    </xf>
    <xf numFmtId="2" fontId="8" fillId="0" borderId="18" xfId="55"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14" xfId="0" applyNumberFormat="1" applyFont="1" applyBorder="1" applyAlignment="1">
      <alignment horizontal="center" vertical="center" wrapText="1"/>
    </xf>
    <xf numFmtId="0" fontId="2" fillId="33" borderId="0" xfId="0" applyFont="1" applyFill="1" applyBorder="1" applyAlignment="1">
      <alignment vertical="center"/>
    </xf>
    <xf numFmtId="0" fontId="11" fillId="33" borderId="0" xfId="0" applyFont="1" applyFill="1" applyBorder="1" applyAlignment="1">
      <alignment vertical="center"/>
    </xf>
    <xf numFmtId="0" fontId="3" fillId="33" borderId="0" xfId="0" applyFont="1" applyFill="1" applyBorder="1" applyAlignment="1">
      <alignment vertical="center"/>
    </xf>
    <xf numFmtId="0" fontId="2" fillId="33" borderId="0" xfId="0" applyFont="1" applyFill="1" applyBorder="1" applyAlignment="1">
      <alignment horizontal="center" vertical="center"/>
    </xf>
    <xf numFmtId="0" fontId="9" fillId="33" borderId="0" xfId="0" applyFont="1" applyFill="1" applyBorder="1" applyAlignment="1">
      <alignment vertical="center"/>
    </xf>
    <xf numFmtId="0" fontId="9" fillId="33" borderId="0" xfId="0" applyFont="1" applyFill="1" applyBorder="1" applyAlignment="1">
      <alignment horizontal="center" vertical="center"/>
    </xf>
    <xf numFmtId="0" fontId="3" fillId="33" borderId="0" xfId="0" applyFont="1" applyFill="1" applyAlignment="1">
      <alignment/>
    </xf>
    <xf numFmtId="4" fontId="2" fillId="33" borderId="0" xfId="0" applyNumberFormat="1" applyFont="1" applyFill="1" applyBorder="1" applyAlignment="1">
      <alignment vertical="center"/>
    </xf>
    <xf numFmtId="4" fontId="9" fillId="33" borderId="0" xfId="0" applyNumberFormat="1" applyFont="1" applyFill="1" applyBorder="1" applyAlignment="1">
      <alignment vertical="center"/>
    </xf>
    <xf numFmtId="0" fontId="50" fillId="0" borderId="14" xfId="0" applyFont="1" applyBorder="1" applyAlignment="1">
      <alignment horizontal="center" vertical="center" wrapText="1"/>
    </xf>
    <xf numFmtId="176" fontId="5" fillId="33" borderId="23" xfId="0" applyNumberFormat="1" applyFont="1" applyFill="1" applyBorder="1" applyAlignment="1">
      <alignment horizontal="center" vertical="center" wrapText="1"/>
    </xf>
    <xf numFmtId="4" fontId="0" fillId="0" borderId="0" xfId="0" applyNumberFormat="1" applyAlignment="1">
      <alignment/>
    </xf>
    <xf numFmtId="0" fontId="2" fillId="33" borderId="0" xfId="0" applyFont="1" applyFill="1" applyBorder="1" applyAlignment="1">
      <alignment/>
    </xf>
    <xf numFmtId="4" fontId="3" fillId="33" borderId="0" xfId="0" applyNumberFormat="1" applyFont="1" applyFill="1" applyBorder="1" applyAlignment="1">
      <alignment horizontal="right" vertical="center" wrapText="1"/>
    </xf>
    <xf numFmtId="4" fontId="2" fillId="0" borderId="0" xfId="0" applyNumberFormat="1" applyFont="1" applyBorder="1" applyAlignment="1">
      <alignment/>
    </xf>
    <xf numFmtId="4" fontId="2" fillId="33" borderId="0" xfId="0" applyNumberFormat="1" applyFont="1" applyFill="1" applyBorder="1" applyAlignment="1">
      <alignment/>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5" fillId="33" borderId="28" xfId="0" applyFont="1" applyFill="1" applyBorder="1" applyAlignment="1">
      <alignment horizontal="right" vertical="center" wrapText="1"/>
    </xf>
    <xf numFmtId="4" fontId="3" fillId="33" borderId="29" xfId="0" applyNumberFormat="1" applyFont="1" applyFill="1" applyBorder="1" applyAlignment="1">
      <alignment horizontal="right" vertical="center" wrapText="1"/>
    </xf>
    <xf numFmtId="174" fontId="8" fillId="0" borderId="14" xfId="0" applyNumberFormat="1" applyFont="1" applyFill="1" applyBorder="1" applyAlignment="1">
      <alignment horizontal="left" vertical="center" wrapText="1"/>
    </xf>
    <xf numFmtId="174" fontId="8" fillId="0" borderId="14" xfId="0" applyNumberFormat="1" applyFont="1" applyFill="1" applyBorder="1" applyAlignment="1">
      <alignment horizontal="center" vertical="center"/>
    </xf>
    <xf numFmtId="174" fontId="8" fillId="0" borderId="14" xfId="0" applyNumberFormat="1" applyFont="1" applyFill="1" applyBorder="1" applyAlignment="1">
      <alignment vertical="center"/>
    </xf>
    <xf numFmtId="0" fontId="7" fillId="0" borderId="15" xfId="0" applyFont="1" applyBorder="1" applyAlignment="1">
      <alignment horizontal="left" vertical="center"/>
    </xf>
    <xf numFmtId="0" fontId="7" fillId="0" borderId="14" xfId="0" applyFont="1" applyBorder="1" applyAlignment="1">
      <alignment vertical="center"/>
    </xf>
    <xf numFmtId="0" fontId="8" fillId="33" borderId="14" xfId="0" applyFont="1" applyFill="1" applyBorder="1" applyAlignment="1">
      <alignment vertical="center"/>
    </xf>
    <xf numFmtId="0" fontId="8" fillId="33" borderId="14" xfId="0" applyFont="1" applyFill="1" applyBorder="1" applyAlignment="1">
      <alignment horizontal="left" vertical="center" wrapText="1"/>
    </xf>
    <xf numFmtId="175" fontId="10" fillId="33" borderId="14" xfId="0" applyNumberFormat="1" applyFont="1" applyFill="1" applyBorder="1" applyAlignment="1">
      <alignment horizontal="center" vertical="center"/>
    </xf>
    <xf numFmtId="0" fontId="8" fillId="0" borderId="14" xfId="0" applyFont="1" applyBorder="1" applyAlignment="1">
      <alignment vertical="center" wrapText="1"/>
    </xf>
    <xf numFmtId="0" fontId="11" fillId="33" borderId="0" xfId="0" applyFont="1" applyFill="1" applyAlignment="1">
      <alignment vertical="center"/>
    </xf>
    <xf numFmtId="0" fontId="2" fillId="33" borderId="0" xfId="0" applyFont="1" applyFill="1" applyAlignment="1">
      <alignment vertical="center"/>
    </xf>
    <xf numFmtId="4" fontId="2" fillId="33" borderId="0" xfId="0" applyNumberFormat="1" applyFont="1" applyFill="1" applyAlignment="1">
      <alignment vertical="center"/>
    </xf>
    <xf numFmtId="0" fontId="3" fillId="33" borderId="0" xfId="0" applyFont="1" applyFill="1" applyAlignment="1">
      <alignment vertical="center"/>
    </xf>
    <xf numFmtId="174" fontId="7" fillId="0" borderId="14" xfId="0" applyNumberFormat="1" applyFont="1" applyFill="1" applyBorder="1" applyAlignment="1">
      <alignment vertical="center"/>
    </xf>
    <xf numFmtId="0" fontId="8" fillId="33" borderId="18" xfId="0" applyFont="1" applyFill="1" applyBorder="1" applyAlignment="1">
      <alignment horizontal="center" vertical="center" wrapText="1"/>
    </xf>
    <xf numFmtId="0" fontId="3" fillId="33" borderId="17" xfId="0" applyFont="1" applyFill="1" applyBorder="1" applyAlignment="1">
      <alignment horizontal="left" vertical="center" wrapText="1"/>
    </xf>
    <xf numFmtId="0" fontId="3" fillId="0" borderId="14" xfId="0" applyFont="1" applyBorder="1" applyAlignment="1">
      <alignment vertical="center" wrapText="1"/>
    </xf>
    <xf numFmtId="0" fontId="3" fillId="33" borderId="14" xfId="0" applyFont="1" applyFill="1" applyBorder="1" applyAlignment="1">
      <alignment horizontal="left" vertical="center" wrapText="1"/>
    </xf>
    <xf numFmtId="0" fontId="3" fillId="0" borderId="15" xfId="0" applyFont="1" applyBorder="1" applyAlignment="1">
      <alignment horizontal="left" vertical="center" wrapText="1"/>
    </xf>
    <xf numFmtId="174" fontId="8" fillId="0" borderId="15" xfId="0" applyNumberFormat="1" applyFont="1" applyFill="1" applyBorder="1" applyAlignment="1">
      <alignment horizontal="left" vertical="center" wrapText="1"/>
    </xf>
    <xf numFmtId="0" fontId="5"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8" fillId="33" borderId="0" xfId="0" applyFont="1" applyFill="1" applyBorder="1" applyAlignment="1">
      <alignment horizontal="center" vertical="center" wrapText="1"/>
    </xf>
    <xf numFmtId="4" fontId="8" fillId="33" borderId="0" xfId="0" applyNumberFormat="1" applyFont="1" applyFill="1" applyBorder="1" applyAlignment="1">
      <alignment vertical="center" wrapText="1"/>
    </xf>
    <xf numFmtId="0" fontId="5" fillId="33" borderId="30" xfId="0" applyFont="1" applyFill="1" applyBorder="1" applyAlignment="1">
      <alignment horizontal="center" vertical="center" wrapText="1"/>
    </xf>
    <xf numFmtId="174" fontId="8" fillId="33" borderId="31" xfId="0" applyNumberFormat="1" applyFont="1" applyFill="1" applyBorder="1" applyAlignment="1">
      <alignment vertical="center" wrapText="1"/>
    </xf>
    <xf numFmtId="4" fontId="3" fillId="33" borderId="31" xfId="0" applyNumberFormat="1" applyFont="1" applyFill="1" applyBorder="1" applyAlignment="1">
      <alignment horizontal="right" vertical="center" wrapText="1"/>
    </xf>
    <xf numFmtId="4" fontId="3" fillId="33" borderId="32" xfId="0" applyNumberFormat="1" applyFont="1" applyFill="1" applyBorder="1" applyAlignment="1">
      <alignment horizontal="right" vertical="center" wrapText="1"/>
    </xf>
    <xf numFmtId="0" fontId="6" fillId="0" borderId="31" xfId="0" applyFont="1" applyBorder="1" applyAlignment="1">
      <alignment horizontal="center" vertical="center" wrapText="1"/>
    </xf>
    <xf numFmtId="174" fontId="7" fillId="0" borderId="31" xfId="0" applyNumberFormat="1" applyFont="1" applyFill="1" applyBorder="1" applyAlignment="1">
      <alignment horizontal="left" vertical="center"/>
    </xf>
    <xf numFmtId="0" fontId="3" fillId="0" borderId="31" xfId="0" applyFont="1" applyBorder="1" applyAlignment="1">
      <alignment horizontal="center" vertical="center" wrapText="1"/>
    </xf>
    <xf numFmtId="174" fontId="8" fillId="33" borderId="28" xfId="0" applyNumberFormat="1" applyFont="1" applyFill="1" applyBorder="1" applyAlignment="1">
      <alignment vertical="center" wrapText="1"/>
    </xf>
    <xf numFmtId="4" fontId="3" fillId="33" borderId="28" xfId="0" applyNumberFormat="1" applyFont="1" applyFill="1" applyBorder="1" applyAlignment="1">
      <alignment horizontal="right" vertical="center" wrapText="1"/>
    </xf>
    <xf numFmtId="4" fontId="5" fillId="33" borderId="33" xfId="0" applyNumberFormat="1" applyFont="1" applyFill="1" applyBorder="1" applyAlignment="1">
      <alignment horizontal="right" vertical="center" wrapText="1"/>
    </xf>
    <xf numFmtId="0" fontId="3" fillId="33" borderId="34" xfId="0" applyFont="1" applyFill="1" applyBorder="1" applyAlignment="1">
      <alignment horizontal="center" vertical="center" wrapText="1"/>
    </xf>
    <xf numFmtId="0" fontId="9" fillId="33" borderId="28" xfId="0" applyFont="1" applyFill="1" applyBorder="1" applyAlignment="1">
      <alignment horizontal="center" vertical="center" wrapText="1"/>
    </xf>
    <xf numFmtId="174" fontId="8" fillId="33" borderId="28" xfId="0" applyNumberFormat="1" applyFont="1" applyFill="1" applyBorder="1" applyAlignment="1">
      <alignment horizontal="center" vertical="center" wrapText="1"/>
    </xf>
    <xf numFmtId="174" fontId="8" fillId="0" borderId="14" xfId="0" applyNumberFormat="1" applyFont="1" applyFill="1" applyBorder="1" applyAlignment="1">
      <alignment vertical="center" wrapText="1"/>
    </xf>
    <xf numFmtId="4" fontId="3" fillId="0" borderId="14" xfId="0" applyNumberFormat="1" applyFont="1" applyFill="1" applyBorder="1" applyAlignment="1">
      <alignment horizontal="right" vertical="center" wrapText="1"/>
    </xf>
    <xf numFmtId="175" fontId="10" fillId="0" borderId="14" xfId="0" applyNumberFormat="1"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14" xfId="0" applyFont="1" applyFill="1" applyBorder="1" applyAlignment="1">
      <alignment horizontal="center" vertical="center" wrapText="1"/>
    </xf>
    <xf numFmtId="175" fontId="14" fillId="0" borderId="14" xfId="0" applyNumberFormat="1" applyFont="1" applyFill="1" applyBorder="1" applyAlignment="1">
      <alignment horizontal="center" vertical="center" wrapText="1"/>
    </xf>
    <xf numFmtId="0" fontId="8" fillId="33"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174" fontId="8" fillId="0" borderId="15" xfId="0" applyNumberFormat="1" applyFont="1" applyFill="1" applyBorder="1" applyAlignment="1">
      <alignment horizontal="center" vertical="center" wrapText="1"/>
    </xf>
    <xf numFmtId="174" fontId="8" fillId="0" borderId="15" xfId="0" applyNumberFormat="1" applyFont="1" applyFill="1" applyBorder="1" applyAlignment="1">
      <alignment vertical="center" wrapText="1"/>
    </xf>
    <xf numFmtId="4" fontId="3" fillId="0" borderId="35" xfId="0" applyNumberFormat="1" applyFont="1" applyFill="1" applyBorder="1" applyAlignment="1">
      <alignment horizontal="right" vertical="center" wrapText="1"/>
    </xf>
    <xf numFmtId="49" fontId="9" fillId="0" borderId="15" xfId="0" applyNumberFormat="1" applyFont="1" applyFill="1" applyBorder="1" applyAlignment="1">
      <alignment horizontal="center" vertical="center" wrapText="1"/>
    </xf>
    <xf numFmtId="174" fontId="7" fillId="0" borderId="15" xfId="0" applyNumberFormat="1" applyFont="1" applyFill="1" applyBorder="1" applyAlignment="1">
      <alignment vertical="center"/>
    </xf>
    <xf numFmtId="0" fontId="3" fillId="33" borderId="0" xfId="0" applyFont="1" applyFill="1" applyBorder="1" applyAlignment="1">
      <alignment horizontal="center" vertical="center" wrapText="1"/>
    </xf>
    <xf numFmtId="4" fontId="5" fillId="33" borderId="0" xfId="0" applyNumberFormat="1" applyFont="1" applyFill="1" applyBorder="1" applyAlignment="1">
      <alignment horizontal="right" vertical="center" wrapText="1"/>
    </xf>
    <xf numFmtId="4" fontId="0" fillId="0" borderId="0" xfId="0" applyNumberFormat="1" applyBorder="1" applyAlignment="1">
      <alignment/>
    </xf>
    <xf numFmtId="0" fontId="0" fillId="0" borderId="0" xfId="0" applyBorder="1" applyAlignment="1">
      <alignment/>
    </xf>
    <xf numFmtId="0" fontId="10" fillId="0" borderId="14"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8" fillId="0" borderId="18" xfId="0" applyFont="1" applyFill="1" applyBorder="1" applyAlignment="1">
      <alignment horizontal="center" vertical="center" wrapText="1"/>
    </xf>
    <xf numFmtId="4" fontId="8" fillId="0" borderId="14" xfId="0" applyNumberFormat="1" applyFont="1" applyBorder="1" applyAlignment="1">
      <alignment horizontal="right" vertical="center" wrapText="1"/>
    </xf>
    <xf numFmtId="4" fontId="8" fillId="0" borderId="15" xfId="0" applyNumberFormat="1" applyFont="1" applyBorder="1" applyAlignment="1">
      <alignment horizontal="right" vertical="center" wrapText="1"/>
    </xf>
    <xf numFmtId="174" fontId="8" fillId="33" borderId="14" xfId="0" applyNumberFormat="1" applyFont="1" applyFill="1" applyBorder="1" applyAlignment="1">
      <alignment horizontal="right" vertical="center" wrapText="1"/>
    </xf>
    <xf numFmtId="49" fontId="10" fillId="0" borderId="0" xfId="0" applyNumberFormat="1" applyFont="1" applyBorder="1" applyAlignment="1">
      <alignment horizontal="center" vertical="center" wrapText="1"/>
    </xf>
    <xf numFmtId="0" fontId="5" fillId="33" borderId="0" xfId="0" applyFont="1" applyFill="1" applyBorder="1" applyAlignment="1">
      <alignment horizontal="right" vertical="center" wrapText="1"/>
    </xf>
    <xf numFmtId="0" fontId="8" fillId="0" borderId="0" xfId="0" applyFont="1" applyBorder="1" applyAlignment="1">
      <alignment horizontal="center" vertical="center" wrapText="1"/>
    </xf>
    <xf numFmtId="4" fontId="8" fillId="0" borderId="0" xfId="0" applyNumberFormat="1" applyFont="1" applyBorder="1" applyAlignment="1">
      <alignment horizontal="right" vertical="center" wrapText="1"/>
    </xf>
    <xf numFmtId="0" fontId="10" fillId="33" borderId="31" xfId="0" applyFont="1" applyFill="1" applyBorder="1" applyAlignment="1">
      <alignment horizontal="center" vertical="center" wrapText="1"/>
    </xf>
    <xf numFmtId="0" fontId="5" fillId="33" borderId="36" xfId="0" applyFont="1" applyFill="1" applyBorder="1" applyAlignment="1">
      <alignment horizontal="left" vertical="center" wrapText="1"/>
    </xf>
    <xf numFmtId="0" fontId="8" fillId="33" borderId="37" xfId="0" applyFont="1" applyFill="1" applyBorder="1" applyAlignment="1">
      <alignment horizontal="center" vertical="center" wrapText="1"/>
    </xf>
    <xf numFmtId="4" fontId="8" fillId="33" borderId="31" xfId="0" applyNumberFormat="1" applyFont="1" applyFill="1" applyBorder="1" applyAlignment="1">
      <alignment vertical="center" wrapText="1"/>
    </xf>
    <xf numFmtId="49" fontId="10" fillId="0" borderId="38" xfId="0" applyNumberFormat="1" applyFont="1" applyBorder="1" applyAlignment="1">
      <alignment horizontal="center" vertical="center" wrapText="1"/>
    </xf>
    <xf numFmtId="0" fontId="8" fillId="0" borderId="39" xfId="0" applyFont="1" applyBorder="1" applyAlignment="1">
      <alignment horizontal="center" vertical="center" wrapText="1"/>
    </xf>
    <xf numFmtId="4" fontId="8" fillId="0" borderId="28" xfId="0" applyNumberFormat="1" applyFont="1" applyBorder="1" applyAlignment="1">
      <alignment horizontal="right" vertical="center" wrapText="1"/>
    </xf>
    <xf numFmtId="0" fontId="3" fillId="33" borderId="11" xfId="0" applyFont="1" applyFill="1" applyBorder="1" applyAlignment="1">
      <alignment horizontal="center" vertical="center" wrapText="1"/>
    </xf>
    <xf numFmtId="49" fontId="9" fillId="33" borderId="12" xfId="0" applyNumberFormat="1" applyFont="1" applyFill="1" applyBorder="1" applyAlignment="1">
      <alignment horizontal="center" vertical="center" wrapText="1"/>
    </xf>
    <xf numFmtId="0" fontId="5" fillId="0" borderId="12" xfId="0" applyFont="1" applyBorder="1" applyAlignment="1">
      <alignment horizontal="right" vertical="center" wrapText="1"/>
    </xf>
    <xf numFmtId="0" fontId="8" fillId="33" borderId="12" xfId="0" applyFont="1" applyFill="1" applyBorder="1" applyAlignment="1">
      <alignment horizontal="center" vertical="center" wrapText="1"/>
    </xf>
    <xf numFmtId="174" fontId="8" fillId="33" borderId="12" xfId="0" applyNumberFormat="1" applyFont="1" applyFill="1" applyBorder="1" applyAlignment="1">
      <alignment vertical="center" wrapText="1"/>
    </xf>
    <xf numFmtId="4" fontId="3" fillId="33" borderId="12" xfId="0" applyNumberFormat="1" applyFont="1" applyFill="1" applyBorder="1" applyAlignment="1">
      <alignment horizontal="right" vertical="center" wrapText="1"/>
    </xf>
    <xf numFmtId="4" fontId="5" fillId="33" borderId="40" xfId="0" applyNumberFormat="1" applyFont="1" applyFill="1" applyBorder="1" applyAlignment="1">
      <alignment horizontal="right" vertical="center" wrapText="1"/>
    </xf>
    <xf numFmtId="49" fontId="9" fillId="0" borderId="31" xfId="0" applyNumberFormat="1" applyFont="1" applyFill="1" applyBorder="1" applyAlignment="1">
      <alignment horizontal="center" vertical="center" wrapText="1"/>
    </xf>
    <xf numFmtId="174" fontId="7" fillId="0" borderId="31" xfId="0" applyNumberFormat="1" applyFont="1" applyFill="1" applyBorder="1" applyAlignment="1">
      <alignment vertical="center"/>
    </xf>
    <xf numFmtId="0" fontId="8" fillId="33" borderId="31" xfId="0" applyFont="1" applyFill="1" applyBorder="1" applyAlignment="1">
      <alignment horizontal="center" vertical="center" wrapText="1"/>
    </xf>
    <xf numFmtId="49" fontId="9" fillId="33" borderId="31" xfId="0" applyNumberFormat="1" applyFont="1" applyFill="1" applyBorder="1" applyAlignment="1">
      <alignment horizontal="center" vertical="center" wrapText="1"/>
    </xf>
    <xf numFmtId="0" fontId="7" fillId="0" borderId="31" xfId="0" applyFont="1" applyBorder="1" applyAlignment="1">
      <alignment vertical="center"/>
    </xf>
    <xf numFmtId="174" fontId="8" fillId="33" borderId="31" xfId="0" applyNumberFormat="1" applyFont="1" applyFill="1" applyBorder="1" applyAlignment="1">
      <alignment horizontal="right" vertical="center" wrapText="1"/>
    </xf>
    <xf numFmtId="49" fontId="9" fillId="33" borderId="28" xfId="0" applyNumberFormat="1" applyFont="1" applyFill="1" applyBorder="1" applyAlignment="1">
      <alignment horizontal="center" vertical="center" wrapText="1"/>
    </xf>
    <xf numFmtId="4" fontId="8" fillId="33" borderId="28" xfId="0" applyNumberFormat="1" applyFont="1" applyFill="1" applyBorder="1" applyAlignment="1">
      <alignment horizontal="right" vertical="center" wrapText="1"/>
    </xf>
    <xf numFmtId="0" fontId="4" fillId="0" borderId="41"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8"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47" xfId="0" applyFont="1" applyFill="1" applyBorder="1" applyAlignment="1">
      <alignment horizontal="left" vertical="center"/>
    </xf>
    <xf numFmtId="0" fontId="4" fillId="0" borderId="10" xfId="0" applyFont="1" applyFill="1" applyBorder="1" applyAlignment="1">
      <alignment horizontal="left" vertical="center"/>
    </xf>
    <xf numFmtId="0" fontId="4" fillId="0" borderId="18" xfId="0" applyFont="1" applyFill="1" applyBorder="1" applyAlignment="1">
      <alignment horizontal="left" vertical="center"/>
    </xf>
    <xf numFmtId="0" fontId="5" fillId="33" borderId="43" xfId="0" applyFont="1" applyFill="1" applyBorder="1" applyAlignment="1">
      <alignment horizontal="right" vertical="center" wrapText="1"/>
    </xf>
    <xf numFmtId="0" fontId="5" fillId="33" borderId="44" xfId="0" applyFont="1" applyFill="1" applyBorder="1" applyAlignment="1">
      <alignment horizontal="right" vertical="center" wrapText="1"/>
    </xf>
    <xf numFmtId="0" fontId="5" fillId="33" borderId="23" xfId="0" applyFont="1" applyFill="1" applyBorder="1" applyAlignment="1">
      <alignment horizontal="right" vertical="center" wrapText="1"/>
    </xf>
    <xf numFmtId="0" fontId="11"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4" fillId="0" borderId="4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37" xfId="0" applyFont="1" applyFill="1" applyBorder="1" applyAlignment="1">
      <alignment horizontal="left" vertical="center"/>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4" xfId="0" applyFont="1" applyFill="1" applyBorder="1" applyAlignment="1">
      <alignment horizontal="center" vertical="center"/>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6" xfId="50"/>
    <cellStyle name="Nota" xfId="51"/>
    <cellStyle name="Percent" xfId="52"/>
    <cellStyle name="Saída" xfId="53"/>
    <cellStyle name="Comma [0]" xfId="54"/>
    <cellStyle name="Separador de milhares 2" xfId="55"/>
    <cellStyle name="Separador de milhares 6"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95"/>
  <sheetViews>
    <sheetView showGridLines="0" showZeros="0" tabSelected="1" view="pageBreakPreview" zoomScaleSheetLayoutView="100" workbookViewId="0" topLeftCell="A1">
      <selection activeCell="H160" sqref="H160:I160"/>
    </sheetView>
  </sheetViews>
  <sheetFormatPr defaultColWidth="9.140625" defaultRowHeight="12.75"/>
  <cols>
    <col min="1" max="1" width="0.85546875" style="2" customWidth="1"/>
    <col min="2" max="2" width="4.421875" style="2" customWidth="1"/>
    <col min="3" max="3" width="10.8515625" style="2" customWidth="1"/>
    <col min="4" max="4" width="77.140625" style="2" customWidth="1"/>
    <col min="5" max="5" width="5.7109375" style="3" customWidth="1"/>
    <col min="6" max="6" width="8.421875" style="3" customWidth="1"/>
    <col min="7" max="7" width="9.140625" style="3" customWidth="1"/>
    <col min="8" max="8" width="9.00390625" style="2" customWidth="1"/>
    <col min="9" max="9" width="10.57421875" style="2" customWidth="1"/>
    <col min="10" max="10" width="10.140625" style="4" bestFit="1" customWidth="1"/>
    <col min="11" max="11" width="12.00390625" style="4" customWidth="1"/>
    <col min="12" max="13" width="9.140625" style="4" customWidth="1"/>
    <col min="14" max="16384" width="9.140625" style="2" customWidth="1"/>
  </cols>
  <sheetData>
    <row r="1" spans="2:9" ht="23.25" customHeight="1" thickBot="1">
      <c r="B1" s="158" t="s">
        <v>0</v>
      </c>
      <c r="C1" s="159"/>
      <c r="D1" s="159"/>
      <c r="E1" s="159"/>
      <c r="F1" s="159"/>
      <c r="G1" s="159"/>
      <c r="H1" s="159"/>
      <c r="I1" s="160"/>
    </row>
    <row r="2" spans="2:9" ht="27" customHeight="1">
      <c r="B2" s="186" t="s">
        <v>183</v>
      </c>
      <c r="C2" s="187"/>
      <c r="D2" s="187"/>
      <c r="E2" s="188"/>
      <c r="F2" s="189" t="s">
        <v>349</v>
      </c>
      <c r="G2" s="190"/>
      <c r="H2" s="161" t="s">
        <v>307</v>
      </c>
      <c r="I2" s="162"/>
    </row>
    <row r="3" spans="2:9" ht="26.25" customHeight="1">
      <c r="B3" s="182" t="s">
        <v>350</v>
      </c>
      <c r="C3" s="183"/>
      <c r="D3" s="183"/>
      <c r="E3" s="183"/>
      <c r="F3" s="184" t="s">
        <v>354</v>
      </c>
      <c r="G3" s="185"/>
      <c r="H3" s="163" t="s">
        <v>185</v>
      </c>
      <c r="I3" s="164"/>
    </row>
    <row r="4" spans="2:9" ht="15" customHeight="1" thickBot="1">
      <c r="B4" s="165" t="s">
        <v>353</v>
      </c>
      <c r="C4" s="166"/>
      <c r="D4" s="166"/>
      <c r="E4" s="167"/>
      <c r="F4" s="168" t="s">
        <v>355</v>
      </c>
      <c r="G4" s="169"/>
      <c r="H4" s="157" t="s">
        <v>5</v>
      </c>
      <c r="I4" s="37">
        <v>0.2764</v>
      </c>
    </row>
    <row r="5" spans="2:9" ht="19.5" customHeight="1">
      <c r="B5" s="174" t="s">
        <v>184</v>
      </c>
      <c r="C5" s="175"/>
      <c r="D5" s="175"/>
      <c r="E5" s="176"/>
      <c r="F5" s="170" t="s">
        <v>1</v>
      </c>
      <c r="G5" s="171"/>
      <c r="H5" s="155" t="s">
        <v>3</v>
      </c>
      <c r="I5" s="156" t="s">
        <v>4</v>
      </c>
    </row>
    <row r="6" spans="2:9" ht="18" customHeight="1" thickBot="1">
      <c r="B6" s="6" t="s">
        <v>186</v>
      </c>
      <c r="C6" s="7"/>
      <c r="D6" s="7"/>
      <c r="E6" s="8"/>
      <c r="F6" s="172"/>
      <c r="G6" s="173"/>
      <c r="H6" s="5" t="s">
        <v>348</v>
      </c>
      <c r="I6" s="36" t="s">
        <v>2</v>
      </c>
    </row>
    <row r="7" spans="2:9" ht="34.5" thickBot="1">
      <c r="B7" s="61" t="s">
        <v>6</v>
      </c>
      <c r="C7" s="62" t="s">
        <v>7</v>
      </c>
      <c r="D7" s="62" t="s">
        <v>8</v>
      </c>
      <c r="E7" s="62" t="s">
        <v>51</v>
      </c>
      <c r="F7" s="62" t="s">
        <v>9</v>
      </c>
      <c r="G7" s="63" t="s">
        <v>10</v>
      </c>
      <c r="H7" s="63" t="s">
        <v>11</v>
      </c>
      <c r="I7" s="64" t="s">
        <v>12</v>
      </c>
    </row>
    <row r="8" spans="2:9" ht="13.5" customHeight="1">
      <c r="B8" s="191">
        <v>1</v>
      </c>
      <c r="C8" s="97"/>
      <c r="D8" s="98" t="s">
        <v>85</v>
      </c>
      <c r="E8" s="99"/>
      <c r="F8" s="94"/>
      <c r="G8" s="95"/>
      <c r="H8" s="95">
        <f>ROUND((G8*1.2),2)</f>
        <v>0</v>
      </c>
      <c r="I8" s="96"/>
    </row>
    <row r="9" spans="2:9" ht="53.25" customHeight="1">
      <c r="B9" s="192" t="s">
        <v>13</v>
      </c>
      <c r="C9" s="12" t="s">
        <v>37</v>
      </c>
      <c r="D9" s="68" t="s">
        <v>329</v>
      </c>
      <c r="E9" s="69" t="s">
        <v>14</v>
      </c>
      <c r="F9" s="106">
        <v>4.5</v>
      </c>
      <c r="G9" s="11">
        <v>184.07</v>
      </c>
      <c r="H9" s="11">
        <f>ROUND((G9*1.2764),2)</f>
        <v>234.95</v>
      </c>
      <c r="I9" s="38">
        <f>ROUND((H9*F9),2)</f>
        <v>1057.28</v>
      </c>
    </row>
    <row r="10" spans="2:9" ht="13.5" customHeight="1">
      <c r="B10" s="192" t="s">
        <v>21</v>
      </c>
      <c r="C10" s="12" t="s">
        <v>38</v>
      </c>
      <c r="D10" s="70" t="s">
        <v>39</v>
      </c>
      <c r="E10" s="69" t="s">
        <v>14</v>
      </c>
      <c r="F10" s="10">
        <v>75.62</v>
      </c>
      <c r="G10" s="11">
        <v>7.33</v>
      </c>
      <c r="H10" s="11">
        <f aca="true" t="shared" si="0" ref="H10:H54">ROUND((G10*1.2764),2)</f>
        <v>9.36</v>
      </c>
      <c r="I10" s="38">
        <f aca="true" t="shared" si="1" ref="I10:I54">ROUND((H10*F10),2)</f>
        <v>707.8</v>
      </c>
    </row>
    <row r="11" spans="2:9" ht="13.5" customHeight="1">
      <c r="B11" s="192"/>
      <c r="C11" s="12"/>
      <c r="D11" s="14" t="s">
        <v>15</v>
      </c>
      <c r="E11" s="69"/>
      <c r="F11" s="10"/>
      <c r="G11" s="11"/>
      <c r="H11" s="11">
        <f t="shared" si="0"/>
        <v>0</v>
      </c>
      <c r="I11" s="39">
        <f>SUM(I9:I10)</f>
        <v>1765.08</v>
      </c>
    </row>
    <row r="12" spans="2:9" ht="13.5" customHeight="1">
      <c r="B12" s="193">
        <v>2</v>
      </c>
      <c r="C12" s="12"/>
      <c r="D12" s="71" t="s">
        <v>86</v>
      </c>
      <c r="E12" s="69"/>
      <c r="F12" s="10"/>
      <c r="G12" s="11"/>
      <c r="H12" s="11">
        <f t="shared" si="0"/>
        <v>0</v>
      </c>
      <c r="I12" s="38">
        <f t="shared" si="1"/>
        <v>0</v>
      </c>
    </row>
    <row r="13" spans="2:9" ht="25.5" customHeight="1">
      <c r="B13" s="192" t="s">
        <v>40</v>
      </c>
      <c r="C13" s="12" t="s">
        <v>189</v>
      </c>
      <c r="D13" s="31" t="s">
        <v>190</v>
      </c>
      <c r="E13" s="69" t="s">
        <v>14</v>
      </c>
      <c r="F13" s="106">
        <v>848.71</v>
      </c>
      <c r="G13" s="107">
        <v>9.63</v>
      </c>
      <c r="H13" s="11">
        <f t="shared" si="0"/>
        <v>12.29</v>
      </c>
      <c r="I13" s="38">
        <f t="shared" si="1"/>
        <v>10430.65</v>
      </c>
    </row>
    <row r="14" spans="2:9" ht="25.5" customHeight="1">
      <c r="B14" s="192" t="s">
        <v>17</v>
      </c>
      <c r="C14" s="12" t="s">
        <v>191</v>
      </c>
      <c r="D14" s="31" t="s">
        <v>192</v>
      </c>
      <c r="E14" s="69" t="s">
        <v>14</v>
      </c>
      <c r="F14" s="106">
        <v>848.71</v>
      </c>
      <c r="G14" s="107">
        <v>16.31</v>
      </c>
      <c r="H14" s="11">
        <f t="shared" si="0"/>
        <v>20.82</v>
      </c>
      <c r="I14" s="38">
        <f t="shared" si="1"/>
        <v>17670.14</v>
      </c>
    </row>
    <row r="15" spans="2:9" ht="25.5" customHeight="1">
      <c r="B15" s="192" t="s">
        <v>41</v>
      </c>
      <c r="C15" s="12" t="s">
        <v>52</v>
      </c>
      <c r="D15" s="13" t="s">
        <v>53</v>
      </c>
      <c r="E15" s="69" t="s">
        <v>54</v>
      </c>
      <c r="F15" s="10">
        <v>16.72</v>
      </c>
      <c r="G15" s="11">
        <v>96.37</v>
      </c>
      <c r="H15" s="11">
        <f t="shared" si="0"/>
        <v>123.01</v>
      </c>
      <c r="I15" s="38">
        <f t="shared" si="1"/>
        <v>2056.73</v>
      </c>
    </row>
    <row r="16" spans="2:9" ht="13.5" customHeight="1">
      <c r="B16" s="192" t="s">
        <v>42</v>
      </c>
      <c r="C16" s="12" t="s">
        <v>193</v>
      </c>
      <c r="D16" s="13" t="s">
        <v>194</v>
      </c>
      <c r="E16" s="9" t="s">
        <v>54</v>
      </c>
      <c r="F16" s="10">
        <v>2.88</v>
      </c>
      <c r="G16" s="11">
        <v>257</v>
      </c>
      <c r="H16" s="11">
        <f t="shared" si="0"/>
        <v>328.03</v>
      </c>
      <c r="I16" s="38">
        <f t="shared" si="1"/>
        <v>944.73</v>
      </c>
    </row>
    <row r="17" spans="2:9" ht="25.5" customHeight="1">
      <c r="B17" s="192" t="s">
        <v>43</v>
      </c>
      <c r="C17" s="12" t="s">
        <v>48</v>
      </c>
      <c r="D17" s="13" t="s">
        <v>56</v>
      </c>
      <c r="E17" s="9" t="s">
        <v>14</v>
      </c>
      <c r="F17" s="10">
        <v>25.2</v>
      </c>
      <c r="G17" s="11">
        <v>9.63</v>
      </c>
      <c r="H17" s="11">
        <f t="shared" si="0"/>
        <v>12.29</v>
      </c>
      <c r="I17" s="38">
        <f t="shared" si="1"/>
        <v>309.71</v>
      </c>
    </row>
    <row r="18" spans="2:9" ht="13.5" customHeight="1">
      <c r="B18" s="192" t="s">
        <v>44</v>
      </c>
      <c r="C18" s="25" t="s">
        <v>57</v>
      </c>
      <c r="D18" s="13" t="s">
        <v>195</v>
      </c>
      <c r="E18" s="40" t="s">
        <v>14</v>
      </c>
      <c r="F18" s="10">
        <v>202.9</v>
      </c>
      <c r="G18" s="11">
        <v>11.24</v>
      </c>
      <c r="H18" s="11">
        <f t="shared" si="0"/>
        <v>14.35</v>
      </c>
      <c r="I18" s="38">
        <f t="shared" si="1"/>
        <v>2911.62</v>
      </c>
    </row>
    <row r="19" spans="2:9" ht="25.5" customHeight="1">
      <c r="B19" s="192" t="s">
        <v>45</v>
      </c>
      <c r="C19" s="12" t="s">
        <v>55</v>
      </c>
      <c r="D19" s="13" t="s">
        <v>198</v>
      </c>
      <c r="E19" s="69" t="s">
        <v>14</v>
      </c>
      <c r="F19" s="10">
        <v>22.18</v>
      </c>
      <c r="G19" s="11">
        <v>12.85</v>
      </c>
      <c r="H19" s="11">
        <f t="shared" si="0"/>
        <v>16.4</v>
      </c>
      <c r="I19" s="38">
        <f t="shared" si="1"/>
        <v>363.75</v>
      </c>
    </row>
    <row r="20" spans="2:9" ht="13.5" customHeight="1">
      <c r="B20" s="192" t="s">
        <v>46</v>
      </c>
      <c r="C20" s="12" t="s">
        <v>49</v>
      </c>
      <c r="D20" s="13" t="s">
        <v>50</v>
      </c>
      <c r="E20" s="9" t="s">
        <v>14</v>
      </c>
      <c r="F20" s="10">
        <v>5.28</v>
      </c>
      <c r="G20" s="11">
        <v>13.64</v>
      </c>
      <c r="H20" s="11">
        <f t="shared" si="0"/>
        <v>17.41</v>
      </c>
      <c r="I20" s="38">
        <f t="shared" si="1"/>
        <v>91.92</v>
      </c>
    </row>
    <row r="21" spans="2:9" ht="13.5" customHeight="1">
      <c r="B21" s="192" t="s">
        <v>47</v>
      </c>
      <c r="C21" s="12" t="s">
        <v>196</v>
      </c>
      <c r="D21" s="13" t="s">
        <v>197</v>
      </c>
      <c r="E21" s="9" t="s">
        <v>14</v>
      </c>
      <c r="F21" s="10">
        <v>13.52</v>
      </c>
      <c r="G21" s="11">
        <v>12.48</v>
      </c>
      <c r="H21" s="11">
        <f t="shared" si="0"/>
        <v>15.93</v>
      </c>
      <c r="I21" s="38">
        <f t="shared" si="1"/>
        <v>215.37</v>
      </c>
    </row>
    <row r="22" spans="2:9" ht="13.5" customHeight="1">
      <c r="B22" s="192"/>
      <c r="C22" s="12"/>
      <c r="D22" s="14" t="s">
        <v>15</v>
      </c>
      <c r="E22" s="69"/>
      <c r="F22" s="10"/>
      <c r="G22" s="11"/>
      <c r="H22" s="11">
        <f t="shared" si="0"/>
        <v>0</v>
      </c>
      <c r="I22" s="39">
        <f>SUM(I12:I21)</f>
        <v>34994.62</v>
      </c>
    </row>
    <row r="23" spans="2:9" ht="13.5" customHeight="1">
      <c r="B23" s="193">
        <v>3</v>
      </c>
      <c r="C23" s="12"/>
      <c r="D23" s="81" t="s">
        <v>87</v>
      </c>
      <c r="E23" s="69"/>
      <c r="F23" s="10"/>
      <c r="G23" s="11"/>
      <c r="H23" s="11">
        <f t="shared" si="0"/>
        <v>0</v>
      </c>
      <c r="I23" s="38">
        <f t="shared" si="1"/>
        <v>0</v>
      </c>
    </row>
    <row r="24" spans="2:9" ht="13.5" customHeight="1">
      <c r="B24" s="192" t="s">
        <v>58</v>
      </c>
      <c r="C24" s="12" t="s">
        <v>59</v>
      </c>
      <c r="D24" s="70" t="s">
        <v>60</v>
      </c>
      <c r="E24" s="69" t="s">
        <v>54</v>
      </c>
      <c r="F24" s="10">
        <v>9.82</v>
      </c>
      <c r="G24" s="11">
        <v>47.94</v>
      </c>
      <c r="H24" s="11">
        <f t="shared" si="0"/>
        <v>61.19</v>
      </c>
      <c r="I24" s="38">
        <f t="shared" si="1"/>
        <v>600.89</v>
      </c>
    </row>
    <row r="25" spans="2:9" ht="13.5" customHeight="1">
      <c r="B25" s="192" t="s">
        <v>61</v>
      </c>
      <c r="C25" s="12" t="s">
        <v>63</v>
      </c>
      <c r="D25" s="70" t="s">
        <v>64</v>
      </c>
      <c r="E25" s="69" t="s">
        <v>14</v>
      </c>
      <c r="F25" s="10">
        <v>203.47</v>
      </c>
      <c r="G25" s="11">
        <v>16.21</v>
      </c>
      <c r="H25" s="11">
        <f t="shared" si="0"/>
        <v>20.69</v>
      </c>
      <c r="I25" s="38">
        <f t="shared" si="1"/>
        <v>4209.79</v>
      </c>
    </row>
    <row r="26" spans="2:9" ht="13.5" customHeight="1">
      <c r="B26" s="192" t="s">
        <v>62</v>
      </c>
      <c r="C26" s="12" t="s">
        <v>65</v>
      </c>
      <c r="D26" s="70" t="s">
        <v>66</v>
      </c>
      <c r="E26" s="69" t="s">
        <v>54</v>
      </c>
      <c r="F26" s="10">
        <v>40.69</v>
      </c>
      <c r="G26" s="11">
        <v>47.94</v>
      </c>
      <c r="H26" s="11">
        <f t="shared" si="0"/>
        <v>61.19</v>
      </c>
      <c r="I26" s="38">
        <f t="shared" si="1"/>
        <v>2489.82</v>
      </c>
    </row>
    <row r="27" spans="2:9" ht="13.5" customHeight="1">
      <c r="B27" s="193"/>
      <c r="C27" s="12"/>
      <c r="D27" s="14" t="s">
        <v>15</v>
      </c>
      <c r="E27" s="69"/>
      <c r="F27" s="10"/>
      <c r="G27" s="11"/>
      <c r="H27" s="11">
        <f t="shared" si="0"/>
        <v>0</v>
      </c>
      <c r="I27" s="39">
        <f>SUM(I23:I26)</f>
        <v>7300.5</v>
      </c>
    </row>
    <row r="28" spans="2:9" ht="13.5" customHeight="1">
      <c r="B28" s="193">
        <v>4</v>
      </c>
      <c r="C28" s="12"/>
      <c r="D28" s="81" t="s">
        <v>88</v>
      </c>
      <c r="E28" s="40"/>
      <c r="F28" s="10"/>
      <c r="G28" s="11"/>
      <c r="H28" s="11">
        <f t="shared" si="0"/>
        <v>0</v>
      </c>
      <c r="I28" s="38">
        <f t="shared" si="1"/>
        <v>0</v>
      </c>
    </row>
    <row r="29" spans="2:9" ht="25.5" customHeight="1">
      <c r="B29" s="192" t="s">
        <v>67</v>
      </c>
      <c r="C29" s="12" t="s">
        <v>71</v>
      </c>
      <c r="D29" s="68" t="s">
        <v>72</v>
      </c>
      <c r="E29" s="69" t="s">
        <v>54</v>
      </c>
      <c r="F29" s="10">
        <v>2.26</v>
      </c>
      <c r="G29" s="11">
        <v>387.39</v>
      </c>
      <c r="H29" s="11">
        <f t="shared" si="0"/>
        <v>494.46</v>
      </c>
      <c r="I29" s="38">
        <f t="shared" si="1"/>
        <v>1117.48</v>
      </c>
    </row>
    <row r="30" spans="2:9" ht="25.5" customHeight="1">
      <c r="B30" s="192" t="s">
        <v>68</v>
      </c>
      <c r="C30" s="12" t="s">
        <v>73</v>
      </c>
      <c r="D30" s="68" t="s">
        <v>74</v>
      </c>
      <c r="E30" s="69" t="s">
        <v>14</v>
      </c>
      <c r="F30" s="10">
        <v>50.26</v>
      </c>
      <c r="G30" s="11">
        <v>42.28</v>
      </c>
      <c r="H30" s="11">
        <f t="shared" si="0"/>
        <v>53.97</v>
      </c>
      <c r="I30" s="38">
        <f t="shared" si="1"/>
        <v>2712.53</v>
      </c>
    </row>
    <row r="31" spans="2:9" ht="13.5" customHeight="1">
      <c r="B31" s="192" t="s">
        <v>69</v>
      </c>
      <c r="C31" s="12" t="s">
        <v>75</v>
      </c>
      <c r="D31" s="68" t="s">
        <v>76</v>
      </c>
      <c r="E31" s="69" t="s">
        <v>77</v>
      </c>
      <c r="F31" s="10">
        <v>624</v>
      </c>
      <c r="G31" s="11">
        <v>13.12</v>
      </c>
      <c r="H31" s="11">
        <f t="shared" si="0"/>
        <v>16.75</v>
      </c>
      <c r="I31" s="38">
        <f t="shared" si="1"/>
        <v>10452</v>
      </c>
    </row>
    <row r="32" spans="2:9" ht="25.5" customHeight="1">
      <c r="B32" s="192" t="s">
        <v>70</v>
      </c>
      <c r="C32" s="12" t="s">
        <v>200</v>
      </c>
      <c r="D32" s="68" t="s">
        <v>199</v>
      </c>
      <c r="E32" s="69" t="s">
        <v>54</v>
      </c>
      <c r="F32" s="10">
        <v>7.8</v>
      </c>
      <c r="G32" s="11">
        <v>536.95</v>
      </c>
      <c r="H32" s="11">
        <f t="shared" si="0"/>
        <v>685.36</v>
      </c>
      <c r="I32" s="38">
        <f t="shared" si="1"/>
        <v>5345.81</v>
      </c>
    </row>
    <row r="33" spans="2:9" ht="13.5" customHeight="1">
      <c r="B33" s="194"/>
      <c r="C33" s="15"/>
      <c r="D33" s="14" t="s">
        <v>15</v>
      </c>
      <c r="E33" s="16"/>
      <c r="F33" s="10"/>
      <c r="G33" s="17"/>
      <c r="H33" s="11">
        <f t="shared" si="0"/>
        <v>0</v>
      </c>
      <c r="I33" s="39">
        <f>SUM(I28:I32)</f>
        <v>19627.82</v>
      </c>
    </row>
    <row r="34" spans="2:9" ht="13.5" customHeight="1">
      <c r="B34" s="193">
        <v>5</v>
      </c>
      <c r="C34" s="12"/>
      <c r="D34" s="81" t="s">
        <v>89</v>
      </c>
      <c r="E34" s="40"/>
      <c r="F34" s="10"/>
      <c r="G34" s="11"/>
      <c r="H34" s="11">
        <f t="shared" si="0"/>
        <v>0</v>
      </c>
      <c r="I34" s="38">
        <f t="shared" si="1"/>
        <v>0</v>
      </c>
    </row>
    <row r="35" spans="2:9" ht="25.5" customHeight="1">
      <c r="B35" s="192" t="s">
        <v>78</v>
      </c>
      <c r="C35" s="12" t="s">
        <v>73</v>
      </c>
      <c r="D35" s="68" t="s">
        <v>74</v>
      </c>
      <c r="E35" s="69" t="s">
        <v>14</v>
      </c>
      <c r="F35" s="10">
        <v>176.95</v>
      </c>
      <c r="G35" s="11">
        <v>42.28</v>
      </c>
      <c r="H35" s="11">
        <f t="shared" si="0"/>
        <v>53.97</v>
      </c>
      <c r="I35" s="38">
        <f t="shared" si="1"/>
        <v>9549.99</v>
      </c>
    </row>
    <row r="36" spans="2:9" ht="13.5" customHeight="1">
      <c r="B36" s="192" t="s">
        <v>79</v>
      </c>
      <c r="C36" s="12" t="s">
        <v>75</v>
      </c>
      <c r="D36" s="68" t="s">
        <v>76</v>
      </c>
      <c r="E36" s="69" t="s">
        <v>77</v>
      </c>
      <c r="F36" s="10">
        <v>1202.4</v>
      </c>
      <c r="G36" s="11">
        <v>13.12</v>
      </c>
      <c r="H36" s="11">
        <f t="shared" si="0"/>
        <v>16.75</v>
      </c>
      <c r="I36" s="38">
        <f t="shared" si="1"/>
        <v>20140.2</v>
      </c>
    </row>
    <row r="37" spans="2:9" ht="25.5" customHeight="1">
      <c r="B37" s="192" t="s">
        <v>80</v>
      </c>
      <c r="C37" s="12" t="s">
        <v>200</v>
      </c>
      <c r="D37" s="68" t="s">
        <v>199</v>
      </c>
      <c r="E37" s="69" t="s">
        <v>54</v>
      </c>
      <c r="F37" s="10">
        <v>15.03</v>
      </c>
      <c r="G37" s="11">
        <v>536.95</v>
      </c>
      <c r="H37" s="11">
        <f t="shared" si="0"/>
        <v>685.36</v>
      </c>
      <c r="I37" s="38">
        <f t="shared" si="1"/>
        <v>10300.96</v>
      </c>
    </row>
    <row r="38" spans="2:9" ht="13.5" customHeight="1">
      <c r="B38" s="194"/>
      <c r="C38" s="15"/>
      <c r="D38" s="14" t="s">
        <v>15</v>
      </c>
      <c r="E38" s="16"/>
      <c r="F38" s="10"/>
      <c r="G38" s="17"/>
      <c r="H38" s="11">
        <f t="shared" si="0"/>
        <v>0</v>
      </c>
      <c r="I38" s="39">
        <f>SUM(I34:I37)</f>
        <v>39991.15</v>
      </c>
    </row>
    <row r="39" spans="2:9" ht="13.5" customHeight="1">
      <c r="B39" s="193">
        <v>6</v>
      </c>
      <c r="C39" s="12"/>
      <c r="D39" s="81" t="s">
        <v>90</v>
      </c>
      <c r="E39" s="16"/>
      <c r="F39" s="10"/>
      <c r="G39" s="17"/>
      <c r="H39" s="11">
        <f t="shared" si="0"/>
        <v>0</v>
      </c>
      <c r="I39" s="38">
        <f t="shared" si="1"/>
        <v>0</v>
      </c>
    </row>
    <row r="40" spans="2:12" ht="25.5" customHeight="1">
      <c r="B40" s="192" t="s">
        <v>81</v>
      </c>
      <c r="C40" s="19" t="s">
        <v>82</v>
      </c>
      <c r="D40" s="74" t="s">
        <v>83</v>
      </c>
      <c r="E40" s="16" t="s">
        <v>14</v>
      </c>
      <c r="F40" s="10">
        <v>188.52</v>
      </c>
      <c r="G40" s="17">
        <v>36.12</v>
      </c>
      <c r="H40" s="11">
        <f t="shared" si="0"/>
        <v>46.1</v>
      </c>
      <c r="I40" s="38">
        <f t="shared" si="1"/>
        <v>8690.77</v>
      </c>
      <c r="K40" s="56"/>
      <c r="L40" s="56"/>
    </row>
    <row r="41" spans="2:12" ht="13.5" customHeight="1">
      <c r="B41" s="192"/>
      <c r="C41" s="15"/>
      <c r="D41" s="14" t="s">
        <v>15</v>
      </c>
      <c r="E41" s="16"/>
      <c r="F41" s="10"/>
      <c r="G41" s="17"/>
      <c r="H41" s="11">
        <f t="shared" si="0"/>
        <v>0</v>
      </c>
      <c r="I41" s="39">
        <f>SUM(I39:I40)</f>
        <v>8690.77</v>
      </c>
      <c r="K41" s="56"/>
      <c r="L41" s="56"/>
    </row>
    <row r="42" spans="2:12" ht="13.5" customHeight="1">
      <c r="B42" s="193">
        <v>7</v>
      </c>
      <c r="C42" s="12"/>
      <c r="D42" s="81" t="s">
        <v>201</v>
      </c>
      <c r="E42" s="16"/>
      <c r="F42" s="10"/>
      <c r="G42" s="17"/>
      <c r="H42" s="11">
        <f t="shared" si="0"/>
        <v>0</v>
      </c>
      <c r="I42" s="38">
        <f t="shared" si="1"/>
        <v>0</v>
      </c>
      <c r="K42" s="56"/>
      <c r="L42" s="56"/>
    </row>
    <row r="43" spans="2:12" ht="25.5" customHeight="1">
      <c r="B43" s="195" t="s">
        <v>84</v>
      </c>
      <c r="C43" s="19" t="s">
        <v>91</v>
      </c>
      <c r="D43" s="74" t="s">
        <v>92</v>
      </c>
      <c r="E43" s="16" t="s">
        <v>14</v>
      </c>
      <c r="F43" s="10">
        <v>76.57</v>
      </c>
      <c r="G43" s="17">
        <v>80.17</v>
      </c>
      <c r="H43" s="11">
        <f t="shared" si="0"/>
        <v>102.33</v>
      </c>
      <c r="I43" s="38">
        <f t="shared" si="1"/>
        <v>7835.41</v>
      </c>
      <c r="K43" s="56"/>
      <c r="L43" s="56"/>
    </row>
    <row r="44" spans="2:12" ht="13.5" customHeight="1">
      <c r="B44" s="195"/>
      <c r="C44" s="19"/>
      <c r="D44" s="14" t="s">
        <v>15</v>
      </c>
      <c r="E44" s="16"/>
      <c r="F44" s="10"/>
      <c r="G44" s="17"/>
      <c r="H44" s="11">
        <f t="shared" si="0"/>
        <v>0</v>
      </c>
      <c r="I44" s="39">
        <f>SUM(I42:I43)</f>
        <v>7835.41</v>
      </c>
      <c r="K44" s="56"/>
      <c r="L44" s="56"/>
    </row>
    <row r="45" spans="2:12" ht="13.5" customHeight="1">
      <c r="B45" s="193">
        <v>8</v>
      </c>
      <c r="C45" s="12"/>
      <c r="D45" s="81" t="s">
        <v>94</v>
      </c>
      <c r="E45" s="16"/>
      <c r="F45" s="10"/>
      <c r="G45" s="17"/>
      <c r="H45" s="11">
        <f t="shared" si="0"/>
        <v>0</v>
      </c>
      <c r="I45" s="38">
        <f t="shared" si="1"/>
        <v>0</v>
      </c>
      <c r="K45" s="56"/>
      <c r="L45" s="56"/>
    </row>
    <row r="46" spans="2:12" ht="12.75" customHeight="1">
      <c r="B46" s="195" t="s">
        <v>93</v>
      </c>
      <c r="C46" s="15" t="s">
        <v>98</v>
      </c>
      <c r="D46" s="74" t="s">
        <v>101</v>
      </c>
      <c r="E46" s="16" t="s">
        <v>14</v>
      </c>
      <c r="F46" s="10">
        <v>682.06</v>
      </c>
      <c r="G46" s="17">
        <v>124.5</v>
      </c>
      <c r="H46" s="11">
        <f t="shared" si="0"/>
        <v>158.91</v>
      </c>
      <c r="I46" s="38">
        <f t="shared" si="1"/>
        <v>108386.15</v>
      </c>
      <c r="K46" s="56"/>
      <c r="L46" s="56"/>
    </row>
    <row r="47" spans="2:12" ht="30.75" customHeight="1">
      <c r="B47" s="195" t="s">
        <v>95</v>
      </c>
      <c r="C47" s="111" t="s">
        <v>203</v>
      </c>
      <c r="D47" s="109" t="s">
        <v>204</v>
      </c>
      <c r="E47" s="110" t="s">
        <v>14</v>
      </c>
      <c r="F47" s="106">
        <v>477.44</v>
      </c>
      <c r="G47" s="26">
        <v>32.17</v>
      </c>
      <c r="H47" s="11">
        <f t="shared" si="0"/>
        <v>41.06</v>
      </c>
      <c r="I47" s="38">
        <f t="shared" si="1"/>
        <v>19603.69</v>
      </c>
      <c r="K47" s="56"/>
      <c r="L47" s="56"/>
    </row>
    <row r="48" spans="2:12" ht="25.5" customHeight="1">
      <c r="B48" s="195" t="s">
        <v>96</v>
      </c>
      <c r="C48" s="108" t="s">
        <v>99</v>
      </c>
      <c r="D48" s="109" t="s">
        <v>202</v>
      </c>
      <c r="E48" s="110" t="s">
        <v>14</v>
      </c>
      <c r="F48" s="106">
        <v>204.62</v>
      </c>
      <c r="G48" s="26">
        <v>57.49</v>
      </c>
      <c r="H48" s="11">
        <f t="shared" si="0"/>
        <v>73.38</v>
      </c>
      <c r="I48" s="38">
        <f t="shared" si="1"/>
        <v>15015.02</v>
      </c>
      <c r="K48" s="56"/>
      <c r="L48" s="56"/>
    </row>
    <row r="49" spans="2:12" ht="12.75" customHeight="1">
      <c r="B49" s="195" t="s">
        <v>97</v>
      </c>
      <c r="C49" s="75" t="s">
        <v>205</v>
      </c>
      <c r="D49" s="74" t="s">
        <v>208</v>
      </c>
      <c r="E49" s="16" t="s">
        <v>14</v>
      </c>
      <c r="F49" s="10">
        <v>244.71</v>
      </c>
      <c r="G49" s="17">
        <v>45.66</v>
      </c>
      <c r="H49" s="11">
        <f t="shared" si="0"/>
        <v>58.28</v>
      </c>
      <c r="I49" s="38">
        <f t="shared" si="1"/>
        <v>14261.7</v>
      </c>
      <c r="K49" s="56"/>
      <c r="L49" s="56"/>
    </row>
    <row r="50" spans="2:12" ht="12.75" customHeight="1">
      <c r="B50" s="195" t="s">
        <v>213</v>
      </c>
      <c r="C50" s="75" t="s">
        <v>206</v>
      </c>
      <c r="D50" s="74" t="s">
        <v>207</v>
      </c>
      <c r="E50" s="16" t="s">
        <v>14</v>
      </c>
      <c r="F50" s="10">
        <v>166.65</v>
      </c>
      <c r="G50" s="17">
        <v>201.96</v>
      </c>
      <c r="H50" s="11">
        <f t="shared" si="0"/>
        <v>257.78</v>
      </c>
      <c r="I50" s="38">
        <f t="shared" si="1"/>
        <v>42959.04</v>
      </c>
      <c r="K50" s="56"/>
      <c r="L50" s="56"/>
    </row>
    <row r="51" spans="2:12" ht="25.5" customHeight="1">
      <c r="B51" s="195" t="s">
        <v>214</v>
      </c>
      <c r="C51" s="75" t="s">
        <v>209</v>
      </c>
      <c r="D51" s="74" t="s">
        <v>210</v>
      </c>
      <c r="E51" s="16" t="s">
        <v>14</v>
      </c>
      <c r="F51" s="10">
        <v>78.06</v>
      </c>
      <c r="G51" s="17">
        <v>53.59</v>
      </c>
      <c r="H51" s="11">
        <f t="shared" si="0"/>
        <v>68.4</v>
      </c>
      <c r="I51" s="38">
        <f t="shared" si="1"/>
        <v>5339.3</v>
      </c>
      <c r="K51" s="56"/>
      <c r="L51" s="56"/>
    </row>
    <row r="52" spans="2:12" ht="13.5" customHeight="1">
      <c r="B52" s="195" t="s">
        <v>215</v>
      </c>
      <c r="C52" s="12" t="s">
        <v>211</v>
      </c>
      <c r="D52" s="70" t="s">
        <v>212</v>
      </c>
      <c r="E52" s="110" t="s">
        <v>14</v>
      </c>
      <c r="F52" s="106">
        <v>477.44</v>
      </c>
      <c r="G52" s="26">
        <v>3.84</v>
      </c>
      <c r="H52" s="11">
        <f t="shared" si="0"/>
        <v>4.9</v>
      </c>
      <c r="I52" s="38">
        <f t="shared" si="1"/>
        <v>2339.46</v>
      </c>
      <c r="K52" s="56"/>
      <c r="L52" s="56"/>
    </row>
    <row r="53" spans="2:12" ht="13.5" customHeight="1">
      <c r="B53" s="195" t="s">
        <v>216</v>
      </c>
      <c r="C53" s="75" t="s">
        <v>100</v>
      </c>
      <c r="D53" s="74" t="s">
        <v>102</v>
      </c>
      <c r="E53" s="16" t="s">
        <v>16</v>
      </c>
      <c r="F53" s="10">
        <v>206.8</v>
      </c>
      <c r="G53" s="17">
        <v>51.7</v>
      </c>
      <c r="H53" s="11">
        <f t="shared" si="0"/>
        <v>65.99</v>
      </c>
      <c r="I53" s="38">
        <f t="shared" si="1"/>
        <v>13646.73</v>
      </c>
      <c r="K53" s="56"/>
      <c r="L53" s="56"/>
    </row>
    <row r="54" spans="2:12" ht="25.5" customHeight="1">
      <c r="B54" s="192" t="s">
        <v>217</v>
      </c>
      <c r="C54" s="75" t="s">
        <v>103</v>
      </c>
      <c r="D54" s="74" t="s">
        <v>104</v>
      </c>
      <c r="E54" s="16" t="s">
        <v>16</v>
      </c>
      <c r="F54" s="10">
        <v>72</v>
      </c>
      <c r="G54" s="11">
        <v>83.91</v>
      </c>
      <c r="H54" s="11">
        <f t="shared" si="0"/>
        <v>107.1</v>
      </c>
      <c r="I54" s="38">
        <f t="shared" si="1"/>
        <v>7711.2</v>
      </c>
      <c r="K54" s="56"/>
      <c r="L54" s="56"/>
    </row>
    <row r="55" spans="2:13" s="122" customFormat="1" ht="12.75" customHeight="1" thickBot="1">
      <c r="B55" s="140"/>
      <c r="C55" s="141"/>
      <c r="D55" s="142" t="s">
        <v>15</v>
      </c>
      <c r="E55" s="143"/>
      <c r="F55" s="144"/>
      <c r="G55" s="145"/>
      <c r="H55" s="145">
        <f>ROUND((G55*1.2),2)</f>
        <v>0</v>
      </c>
      <c r="I55" s="146">
        <f>SUM(I45:I54)</f>
        <v>229262.29</v>
      </c>
      <c r="J55" s="59"/>
      <c r="K55" s="121"/>
      <c r="L55" s="121"/>
      <c r="M55" s="59"/>
    </row>
    <row r="56" spans="10:13" s="1" customFormat="1" ht="13.5" customHeight="1" thickBot="1">
      <c r="J56" s="4"/>
      <c r="K56" s="41"/>
      <c r="L56" s="41"/>
      <c r="M56" s="41"/>
    </row>
    <row r="57" spans="2:9" ht="19.5" customHeight="1" thickBot="1">
      <c r="B57" s="158" t="s">
        <v>0</v>
      </c>
      <c r="C57" s="159"/>
      <c r="D57" s="159"/>
      <c r="E57" s="159"/>
      <c r="F57" s="159"/>
      <c r="G57" s="159"/>
      <c r="H57" s="159"/>
      <c r="I57" s="160"/>
    </row>
    <row r="58" spans="2:9" ht="25.5" customHeight="1">
      <c r="B58" s="186" t="s">
        <v>183</v>
      </c>
      <c r="C58" s="187"/>
      <c r="D58" s="187"/>
      <c r="E58" s="187"/>
      <c r="F58" s="196" t="s">
        <v>349</v>
      </c>
      <c r="G58" s="190"/>
      <c r="H58" s="161" t="s">
        <v>363</v>
      </c>
      <c r="I58" s="162"/>
    </row>
    <row r="59" spans="2:9" ht="26.25" customHeight="1">
      <c r="B59" s="182" t="s">
        <v>350</v>
      </c>
      <c r="C59" s="183"/>
      <c r="D59" s="183"/>
      <c r="E59" s="183"/>
      <c r="F59" s="197" t="s">
        <v>354</v>
      </c>
      <c r="G59" s="185"/>
      <c r="H59" s="163" t="s">
        <v>185</v>
      </c>
      <c r="I59" s="164"/>
    </row>
    <row r="60" spans="2:9" ht="15" customHeight="1" thickBot="1">
      <c r="B60" s="165" t="s">
        <v>353</v>
      </c>
      <c r="C60" s="166"/>
      <c r="D60" s="166"/>
      <c r="E60" s="166"/>
      <c r="F60" s="198" t="s">
        <v>355</v>
      </c>
      <c r="G60" s="169"/>
      <c r="H60" s="157" t="s">
        <v>5</v>
      </c>
      <c r="I60" s="37">
        <v>0.2764</v>
      </c>
    </row>
    <row r="61" spans="2:9" ht="19.5" customHeight="1">
      <c r="B61" s="174" t="s">
        <v>184</v>
      </c>
      <c r="C61" s="175"/>
      <c r="D61" s="175"/>
      <c r="E61" s="176"/>
      <c r="F61" s="170" t="s">
        <v>1</v>
      </c>
      <c r="G61" s="171"/>
      <c r="H61" s="155" t="s">
        <v>3</v>
      </c>
      <c r="I61" s="156" t="s">
        <v>4</v>
      </c>
    </row>
    <row r="62" spans="2:9" ht="18" customHeight="1" thickBot="1">
      <c r="B62" s="6" t="s">
        <v>186</v>
      </c>
      <c r="C62" s="7"/>
      <c r="D62" s="7"/>
      <c r="E62" s="8"/>
      <c r="F62" s="172"/>
      <c r="G62" s="173"/>
      <c r="H62" s="5" t="s">
        <v>348</v>
      </c>
      <c r="I62" s="36" t="s">
        <v>2</v>
      </c>
    </row>
    <row r="63" spans="2:13" s="1" customFormat="1" ht="33" customHeight="1" thickBot="1">
      <c r="B63" s="61" t="s">
        <v>6</v>
      </c>
      <c r="C63" s="62" t="s">
        <v>7</v>
      </c>
      <c r="D63" s="62" t="s">
        <v>8</v>
      </c>
      <c r="E63" s="62" t="s">
        <v>51</v>
      </c>
      <c r="F63" s="62" t="s">
        <v>9</v>
      </c>
      <c r="G63" s="63" t="s">
        <v>10</v>
      </c>
      <c r="H63" s="63" t="s">
        <v>11</v>
      </c>
      <c r="I63" s="64" t="s">
        <v>12</v>
      </c>
      <c r="J63" s="4"/>
      <c r="K63" s="41"/>
      <c r="L63" s="41"/>
      <c r="M63" s="41"/>
    </row>
    <row r="64" spans="2:13" s="1" customFormat="1" ht="12.75" customHeight="1">
      <c r="B64" s="191">
        <v>9</v>
      </c>
      <c r="C64" s="147"/>
      <c r="D64" s="148" t="s">
        <v>218</v>
      </c>
      <c r="E64" s="149"/>
      <c r="F64" s="94"/>
      <c r="G64" s="95"/>
      <c r="H64" s="95">
        <f>ROUND((G64*1.2),2)</f>
        <v>0</v>
      </c>
      <c r="I64" s="96">
        <f>ROUND((H64*F64),2)</f>
        <v>0</v>
      </c>
      <c r="J64" s="4"/>
      <c r="K64" s="41"/>
      <c r="L64" s="41"/>
      <c r="M64" s="41"/>
    </row>
    <row r="65" spans="2:13" s="1" customFormat="1" ht="36" customHeight="1">
      <c r="B65" s="195" t="s">
        <v>105</v>
      </c>
      <c r="C65" s="12" t="s">
        <v>330</v>
      </c>
      <c r="D65" s="74" t="s">
        <v>347</v>
      </c>
      <c r="E65" s="16" t="s">
        <v>14</v>
      </c>
      <c r="F65" s="10">
        <v>17</v>
      </c>
      <c r="G65" s="17">
        <v>821.9</v>
      </c>
      <c r="H65" s="11">
        <f aca="true" t="shared" si="2" ref="H65:H103">ROUND((G65*1.2764),2)</f>
        <v>1049.07</v>
      </c>
      <c r="I65" s="38">
        <f>ROUND((H65*F65),2)</f>
        <v>17834.19</v>
      </c>
      <c r="J65" s="4"/>
      <c r="K65" s="41"/>
      <c r="L65" s="41"/>
      <c r="M65" s="41"/>
    </row>
    <row r="66" spans="2:13" s="1" customFormat="1" ht="36" customHeight="1">
      <c r="B66" s="195" t="s">
        <v>219</v>
      </c>
      <c r="C66" s="15" t="s">
        <v>220</v>
      </c>
      <c r="D66" s="74" t="s">
        <v>221</v>
      </c>
      <c r="E66" s="16" t="s">
        <v>18</v>
      </c>
      <c r="F66" s="10">
        <v>2</v>
      </c>
      <c r="G66" s="17">
        <v>814.24</v>
      </c>
      <c r="H66" s="11">
        <f t="shared" si="2"/>
        <v>1039.3</v>
      </c>
      <c r="I66" s="38">
        <f aca="true" t="shared" si="3" ref="I66:I103">ROUND((H66*F66),2)</f>
        <v>2078.6</v>
      </c>
      <c r="J66" s="4"/>
      <c r="K66" s="41"/>
      <c r="L66" s="41"/>
      <c r="M66" s="41"/>
    </row>
    <row r="67" spans="2:13" s="1" customFormat="1" ht="12.75" customHeight="1">
      <c r="B67" s="195"/>
      <c r="C67" s="15"/>
      <c r="D67" s="14" t="s">
        <v>15</v>
      </c>
      <c r="E67" s="16"/>
      <c r="F67" s="10"/>
      <c r="G67" s="17"/>
      <c r="H67" s="11">
        <f t="shared" si="2"/>
        <v>0</v>
      </c>
      <c r="I67" s="39">
        <f>SUM(I64:I66)</f>
        <v>19912.789999999997</v>
      </c>
      <c r="J67" s="4"/>
      <c r="K67" s="41"/>
      <c r="L67" s="41"/>
      <c r="M67" s="41"/>
    </row>
    <row r="68" spans="2:13" s="1" customFormat="1" ht="12.75" customHeight="1">
      <c r="B68" s="193">
        <v>10</v>
      </c>
      <c r="C68" s="12"/>
      <c r="D68" s="81" t="s">
        <v>106</v>
      </c>
      <c r="E68" s="16"/>
      <c r="F68" s="10"/>
      <c r="G68" s="17"/>
      <c r="H68" s="11">
        <f t="shared" si="2"/>
        <v>0</v>
      </c>
      <c r="I68" s="38">
        <f t="shared" si="3"/>
        <v>0</v>
      </c>
      <c r="J68" s="4"/>
      <c r="K68" s="41"/>
      <c r="L68" s="41"/>
      <c r="M68" s="41"/>
    </row>
    <row r="69" spans="2:13" s="1" customFormat="1" ht="24.75" customHeight="1">
      <c r="B69" s="195" t="s">
        <v>107</v>
      </c>
      <c r="C69" s="19" t="s">
        <v>222</v>
      </c>
      <c r="D69" s="74" t="s">
        <v>223</v>
      </c>
      <c r="E69" s="16" t="s">
        <v>18</v>
      </c>
      <c r="F69" s="10">
        <v>2</v>
      </c>
      <c r="G69" s="17">
        <v>479.5</v>
      </c>
      <c r="H69" s="11">
        <f t="shared" si="2"/>
        <v>612.03</v>
      </c>
      <c r="I69" s="38">
        <f t="shared" si="3"/>
        <v>1224.06</v>
      </c>
      <c r="J69" s="4"/>
      <c r="K69" s="41"/>
      <c r="L69" s="41"/>
      <c r="M69" s="41"/>
    </row>
    <row r="70" spans="2:13" s="1" customFormat="1" ht="24" customHeight="1">
      <c r="B70" s="195" t="s">
        <v>108</v>
      </c>
      <c r="C70" s="19" t="s">
        <v>224</v>
      </c>
      <c r="D70" s="106" t="s">
        <v>331</v>
      </c>
      <c r="E70" s="16" t="s">
        <v>14</v>
      </c>
      <c r="F70" s="10">
        <v>15</v>
      </c>
      <c r="G70" s="17">
        <v>347.73</v>
      </c>
      <c r="H70" s="11">
        <f t="shared" si="2"/>
        <v>443.84</v>
      </c>
      <c r="I70" s="38">
        <f t="shared" si="3"/>
        <v>6657.6</v>
      </c>
      <c r="J70" s="4"/>
      <c r="K70" s="41"/>
      <c r="L70" s="41"/>
      <c r="M70" s="41"/>
    </row>
    <row r="71" spans="2:13" s="1" customFormat="1" ht="13.5" customHeight="1">
      <c r="B71" s="195" t="s">
        <v>109</v>
      </c>
      <c r="C71" s="19" t="s">
        <v>225</v>
      </c>
      <c r="D71" s="74" t="s">
        <v>332</v>
      </c>
      <c r="E71" s="16" t="s">
        <v>14</v>
      </c>
      <c r="F71" s="10">
        <v>3.3</v>
      </c>
      <c r="G71" s="17">
        <v>320.17</v>
      </c>
      <c r="H71" s="11">
        <f t="shared" si="2"/>
        <v>408.66</v>
      </c>
      <c r="I71" s="38">
        <f t="shared" si="3"/>
        <v>1348.58</v>
      </c>
      <c r="J71" s="4"/>
      <c r="K71" s="41"/>
      <c r="L71" s="41"/>
      <c r="M71" s="41"/>
    </row>
    <row r="72" spans="2:13" s="1" customFormat="1" ht="13.5" customHeight="1">
      <c r="B72" s="195" t="s">
        <v>110</v>
      </c>
      <c r="C72" s="12" t="s">
        <v>225</v>
      </c>
      <c r="D72" s="74" t="s">
        <v>333</v>
      </c>
      <c r="E72" s="16" t="s">
        <v>14</v>
      </c>
      <c r="F72" s="10">
        <v>6.6</v>
      </c>
      <c r="G72" s="17">
        <v>320.17</v>
      </c>
      <c r="H72" s="11">
        <f t="shared" si="2"/>
        <v>408.66</v>
      </c>
      <c r="I72" s="38">
        <f t="shared" si="3"/>
        <v>2697.16</v>
      </c>
      <c r="J72" s="4"/>
      <c r="K72" s="41"/>
      <c r="L72" s="41"/>
      <c r="M72" s="41"/>
    </row>
    <row r="73" spans="2:13" s="1" customFormat="1" ht="12.75" customHeight="1">
      <c r="B73" s="192"/>
      <c r="C73" s="25"/>
      <c r="D73" s="14" t="s">
        <v>15</v>
      </c>
      <c r="E73" s="16"/>
      <c r="F73" s="10"/>
      <c r="G73" s="11"/>
      <c r="H73" s="11">
        <f t="shared" si="2"/>
        <v>0</v>
      </c>
      <c r="I73" s="39">
        <f>SUM(I68:I72)</f>
        <v>11927.4</v>
      </c>
      <c r="J73" s="4"/>
      <c r="K73" s="41"/>
      <c r="L73" s="41"/>
      <c r="M73" s="41"/>
    </row>
    <row r="74" spans="2:13" s="1" customFormat="1" ht="12.75" customHeight="1">
      <c r="B74" s="194">
        <v>11</v>
      </c>
      <c r="C74" s="117"/>
      <c r="D74" s="118" t="s">
        <v>111</v>
      </c>
      <c r="E74" s="112"/>
      <c r="F74" s="24"/>
      <c r="G74" s="17"/>
      <c r="H74" s="11">
        <f t="shared" si="2"/>
        <v>0</v>
      </c>
      <c r="I74" s="38">
        <f t="shared" si="3"/>
        <v>0</v>
      </c>
      <c r="J74" s="4"/>
      <c r="K74" s="41"/>
      <c r="L74" s="41"/>
      <c r="M74" s="41"/>
    </row>
    <row r="75" spans="2:13" s="1" customFormat="1" ht="35.25" customHeight="1">
      <c r="B75" s="195" t="s">
        <v>112</v>
      </c>
      <c r="C75" s="19" t="s">
        <v>227</v>
      </c>
      <c r="D75" s="74" t="s">
        <v>228</v>
      </c>
      <c r="E75" s="16" t="s">
        <v>14</v>
      </c>
      <c r="F75" s="10">
        <v>15</v>
      </c>
      <c r="G75" s="17">
        <v>101.36</v>
      </c>
      <c r="H75" s="11">
        <f t="shared" si="2"/>
        <v>129.38</v>
      </c>
      <c r="I75" s="38">
        <f t="shared" si="3"/>
        <v>1940.7</v>
      </c>
      <c r="J75" s="4"/>
      <c r="K75" s="41"/>
      <c r="L75" s="41"/>
      <c r="M75" s="41"/>
    </row>
    <row r="76" spans="2:13" s="1" customFormat="1" ht="12.75" customHeight="1">
      <c r="B76" s="195" t="s">
        <v>226</v>
      </c>
      <c r="C76" s="21" t="s">
        <v>229</v>
      </c>
      <c r="D76" s="74" t="s">
        <v>230</v>
      </c>
      <c r="E76" s="112" t="s">
        <v>18</v>
      </c>
      <c r="F76" s="24">
        <v>4</v>
      </c>
      <c r="G76" s="17">
        <v>131.21</v>
      </c>
      <c r="H76" s="11">
        <f t="shared" si="2"/>
        <v>167.48</v>
      </c>
      <c r="I76" s="38">
        <f t="shared" si="3"/>
        <v>669.92</v>
      </c>
      <c r="J76" s="4"/>
      <c r="K76" s="41"/>
      <c r="L76" s="41"/>
      <c r="M76" s="41"/>
    </row>
    <row r="77" spans="2:13" s="1" customFormat="1" ht="12.75" customHeight="1">
      <c r="B77" s="195"/>
      <c r="C77" s="21"/>
      <c r="D77" s="20" t="s">
        <v>15</v>
      </c>
      <c r="E77" s="23"/>
      <c r="F77" s="24"/>
      <c r="G77" s="17"/>
      <c r="H77" s="11">
        <f t="shared" si="2"/>
        <v>0</v>
      </c>
      <c r="I77" s="39">
        <f>SUM(I74:I76)</f>
        <v>2610.62</v>
      </c>
      <c r="J77" s="4"/>
      <c r="K77" s="41"/>
      <c r="L77" s="41"/>
      <c r="M77" s="41"/>
    </row>
    <row r="78" spans="2:13" s="1" customFormat="1" ht="12.75" customHeight="1">
      <c r="B78" s="193">
        <v>12</v>
      </c>
      <c r="C78" s="12"/>
      <c r="D78" s="81" t="s">
        <v>113</v>
      </c>
      <c r="E78" s="82"/>
      <c r="F78" s="29"/>
      <c r="G78" s="17"/>
      <c r="H78" s="11">
        <f t="shared" si="2"/>
        <v>0</v>
      </c>
      <c r="I78" s="38">
        <f t="shared" si="3"/>
        <v>0</v>
      </c>
      <c r="J78" s="4"/>
      <c r="K78" s="41"/>
      <c r="L78" s="41"/>
      <c r="M78" s="41"/>
    </row>
    <row r="79" spans="2:13" s="1" customFormat="1" ht="24" customHeight="1">
      <c r="B79" s="192" t="s">
        <v>22</v>
      </c>
      <c r="C79" s="27" t="s">
        <v>114</v>
      </c>
      <c r="D79" s="83" t="s">
        <v>118</v>
      </c>
      <c r="E79" s="82" t="s">
        <v>14</v>
      </c>
      <c r="F79" s="29">
        <v>656.51</v>
      </c>
      <c r="G79" s="17">
        <v>6.54</v>
      </c>
      <c r="H79" s="11">
        <f t="shared" si="2"/>
        <v>8.35</v>
      </c>
      <c r="I79" s="38">
        <f t="shared" si="3"/>
        <v>5481.86</v>
      </c>
      <c r="J79" s="4"/>
      <c r="K79" s="41"/>
      <c r="L79" s="41"/>
      <c r="M79" s="41"/>
    </row>
    <row r="80" spans="2:13" s="1" customFormat="1" ht="23.25" customHeight="1">
      <c r="B80" s="192" t="s">
        <v>23</v>
      </c>
      <c r="C80" s="27" t="s">
        <v>115</v>
      </c>
      <c r="D80" s="83" t="s">
        <v>119</v>
      </c>
      <c r="E80" s="82" t="s">
        <v>14</v>
      </c>
      <c r="F80" s="29">
        <v>94.9</v>
      </c>
      <c r="G80" s="17">
        <v>23.62</v>
      </c>
      <c r="H80" s="11">
        <f t="shared" si="2"/>
        <v>30.15</v>
      </c>
      <c r="I80" s="38">
        <f t="shared" si="3"/>
        <v>2861.24</v>
      </c>
      <c r="J80" s="4"/>
      <c r="K80" s="41"/>
      <c r="L80" s="41"/>
      <c r="M80" s="41"/>
    </row>
    <row r="81" spans="2:13" s="1" customFormat="1" ht="24.75" customHeight="1">
      <c r="B81" s="192" t="s">
        <v>24</v>
      </c>
      <c r="C81" s="27" t="s">
        <v>116</v>
      </c>
      <c r="D81" s="83" t="s">
        <v>232</v>
      </c>
      <c r="E81" s="82" t="s">
        <v>14</v>
      </c>
      <c r="F81" s="29">
        <v>94.9</v>
      </c>
      <c r="G81" s="17">
        <v>55.1</v>
      </c>
      <c r="H81" s="11">
        <f t="shared" si="2"/>
        <v>70.33</v>
      </c>
      <c r="I81" s="38">
        <f t="shared" si="3"/>
        <v>6674.32</v>
      </c>
      <c r="J81" s="4"/>
      <c r="K81" s="41"/>
      <c r="L81" s="41"/>
      <c r="M81" s="41"/>
    </row>
    <row r="82" spans="2:13" s="1" customFormat="1" ht="23.25" customHeight="1">
      <c r="B82" s="192" t="s">
        <v>25</v>
      </c>
      <c r="C82" s="27" t="s">
        <v>117</v>
      </c>
      <c r="D82" s="83" t="s">
        <v>231</v>
      </c>
      <c r="E82" s="82" t="s">
        <v>14</v>
      </c>
      <c r="F82" s="29">
        <v>561.61</v>
      </c>
      <c r="G82" s="17">
        <v>22.17</v>
      </c>
      <c r="H82" s="11">
        <f t="shared" si="2"/>
        <v>28.3</v>
      </c>
      <c r="I82" s="38">
        <f t="shared" si="3"/>
        <v>15893.56</v>
      </c>
      <c r="J82" s="4"/>
      <c r="K82" s="41"/>
      <c r="L82" s="41"/>
      <c r="M82" s="41"/>
    </row>
    <row r="83" spans="2:13" s="1" customFormat="1" ht="12.75" customHeight="1">
      <c r="B83" s="192"/>
      <c r="C83" s="27"/>
      <c r="D83" s="20" t="s">
        <v>15</v>
      </c>
      <c r="E83" s="82"/>
      <c r="F83" s="29"/>
      <c r="G83" s="17"/>
      <c r="H83" s="11">
        <f t="shared" si="2"/>
        <v>0</v>
      </c>
      <c r="I83" s="39">
        <f>SUM(I78:I82)</f>
        <v>30910.979999999996</v>
      </c>
      <c r="J83" s="4"/>
      <c r="K83" s="41"/>
      <c r="L83" s="41"/>
      <c r="M83" s="41"/>
    </row>
    <row r="84" spans="2:13" s="1" customFormat="1" ht="12.75" customHeight="1">
      <c r="B84" s="193">
        <v>13</v>
      </c>
      <c r="C84" s="12"/>
      <c r="D84" s="81" t="s">
        <v>120</v>
      </c>
      <c r="E84" s="82"/>
      <c r="F84" s="29"/>
      <c r="G84" s="17"/>
      <c r="H84" s="11">
        <f t="shared" si="2"/>
        <v>0</v>
      </c>
      <c r="I84" s="38">
        <f t="shared" si="3"/>
        <v>0</v>
      </c>
      <c r="J84" s="4"/>
      <c r="K84" s="41"/>
      <c r="L84" s="41"/>
      <c r="M84" s="41"/>
    </row>
    <row r="85" spans="2:13" s="1" customFormat="1" ht="12.75" customHeight="1">
      <c r="B85" s="192" t="s">
        <v>26</v>
      </c>
      <c r="C85" s="27" t="s">
        <v>121</v>
      </c>
      <c r="D85" s="83" t="s">
        <v>123</v>
      </c>
      <c r="E85" s="82" t="s">
        <v>14</v>
      </c>
      <c r="F85" s="29">
        <v>164.99</v>
      </c>
      <c r="G85" s="17">
        <v>42.6</v>
      </c>
      <c r="H85" s="11">
        <f t="shared" si="2"/>
        <v>54.37</v>
      </c>
      <c r="I85" s="38">
        <f t="shared" si="3"/>
        <v>8970.51</v>
      </c>
      <c r="J85" s="4"/>
      <c r="K85" s="41"/>
      <c r="L85" s="41"/>
      <c r="M85" s="41"/>
    </row>
    <row r="86" spans="2:13" s="1" customFormat="1" ht="23.25" customHeight="1">
      <c r="B86" s="192" t="s">
        <v>27</v>
      </c>
      <c r="C86" s="27" t="s">
        <v>122</v>
      </c>
      <c r="D86" s="83" t="s">
        <v>124</v>
      </c>
      <c r="E86" s="82" t="s">
        <v>14</v>
      </c>
      <c r="F86" s="29">
        <v>164.99</v>
      </c>
      <c r="G86" s="17">
        <v>26.02</v>
      </c>
      <c r="H86" s="11">
        <f t="shared" si="2"/>
        <v>33.21</v>
      </c>
      <c r="I86" s="38">
        <f t="shared" si="3"/>
        <v>5479.32</v>
      </c>
      <c r="J86" s="4"/>
      <c r="K86" s="41"/>
      <c r="L86" s="41"/>
      <c r="M86" s="41"/>
    </row>
    <row r="87" spans="2:13" s="1" customFormat="1" ht="26.25" customHeight="1">
      <c r="B87" s="192" t="s">
        <v>28</v>
      </c>
      <c r="C87" s="123" t="s">
        <v>233</v>
      </c>
      <c r="D87" s="83" t="s">
        <v>234</v>
      </c>
      <c r="E87" s="82" t="s">
        <v>14</v>
      </c>
      <c r="F87" s="29">
        <v>110.4</v>
      </c>
      <c r="G87" s="17">
        <v>33.3</v>
      </c>
      <c r="H87" s="11">
        <f t="shared" si="2"/>
        <v>42.5</v>
      </c>
      <c r="I87" s="38">
        <f t="shared" si="3"/>
        <v>4692</v>
      </c>
      <c r="J87" s="4"/>
      <c r="K87" s="41"/>
      <c r="L87" s="41"/>
      <c r="M87" s="41"/>
    </row>
    <row r="88" spans="2:13" s="1" customFormat="1" ht="40.5" customHeight="1">
      <c r="B88" s="192" t="s">
        <v>29</v>
      </c>
      <c r="C88" s="27" t="s">
        <v>235</v>
      </c>
      <c r="D88" s="83" t="s">
        <v>236</v>
      </c>
      <c r="E88" s="82" t="s">
        <v>14</v>
      </c>
      <c r="F88" s="29">
        <v>54.59</v>
      </c>
      <c r="G88" s="17">
        <v>57.16</v>
      </c>
      <c r="H88" s="11">
        <f t="shared" si="2"/>
        <v>72.96</v>
      </c>
      <c r="I88" s="38">
        <f t="shared" si="3"/>
        <v>3982.89</v>
      </c>
      <c r="J88" s="4"/>
      <c r="K88" s="41"/>
      <c r="L88" s="41"/>
      <c r="M88" s="41"/>
    </row>
    <row r="89" spans="2:13" s="1" customFormat="1" ht="24" customHeight="1">
      <c r="B89" s="192" t="s">
        <v>241</v>
      </c>
      <c r="C89" s="27" t="s">
        <v>125</v>
      </c>
      <c r="D89" s="85" t="s">
        <v>126</v>
      </c>
      <c r="E89" s="82" t="s">
        <v>16</v>
      </c>
      <c r="F89" s="29">
        <v>30</v>
      </c>
      <c r="G89" s="17">
        <v>9.39</v>
      </c>
      <c r="H89" s="11">
        <f t="shared" si="2"/>
        <v>11.99</v>
      </c>
      <c r="I89" s="38">
        <f t="shared" si="3"/>
        <v>359.7</v>
      </c>
      <c r="J89" s="4"/>
      <c r="K89" s="41"/>
      <c r="L89" s="41"/>
      <c r="M89" s="41"/>
    </row>
    <row r="90" spans="2:13" s="1" customFormat="1" ht="13.5" customHeight="1">
      <c r="B90" s="192" t="s">
        <v>242</v>
      </c>
      <c r="C90" s="27" t="s">
        <v>237</v>
      </c>
      <c r="D90" s="85" t="s">
        <v>238</v>
      </c>
      <c r="E90" s="82" t="s">
        <v>14</v>
      </c>
      <c r="F90" s="29">
        <v>209.53</v>
      </c>
      <c r="G90" s="17">
        <v>23</v>
      </c>
      <c r="H90" s="11">
        <f t="shared" si="2"/>
        <v>29.36</v>
      </c>
      <c r="I90" s="38">
        <f t="shared" si="3"/>
        <v>6151.8</v>
      </c>
      <c r="J90" s="4"/>
      <c r="K90" s="41"/>
      <c r="L90" s="41"/>
      <c r="M90" s="41"/>
    </row>
    <row r="91" spans="2:13" s="1" customFormat="1" ht="23.25" customHeight="1">
      <c r="B91" s="192" t="s">
        <v>243</v>
      </c>
      <c r="C91" s="27" t="s">
        <v>239</v>
      </c>
      <c r="D91" s="85" t="s">
        <v>240</v>
      </c>
      <c r="E91" s="82" t="s">
        <v>14</v>
      </c>
      <c r="F91" s="29">
        <v>209.53</v>
      </c>
      <c r="G91" s="17">
        <v>8.22</v>
      </c>
      <c r="H91" s="11">
        <f t="shared" si="2"/>
        <v>10.49</v>
      </c>
      <c r="I91" s="38">
        <f t="shared" si="3"/>
        <v>2197.97</v>
      </c>
      <c r="J91" s="4"/>
      <c r="K91" s="41"/>
      <c r="L91" s="41"/>
      <c r="M91" s="41"/>
    </row>
    <row r="92" spans="2:13" s="1" customFormat="1" ht="12.75" customHeight="1">
      <c r="B92" s="193"/>
      <c r="C92" s="27"/>
      <c r="D92" s="20" t="s">
        <v>15</v>
      </c>
      <c r="E92" s="82"/>
      <c r="F92" s="29"/>
      <c r="G92" s="17"/>
      <c r="H92" s="11">
        <f t="shared" si="2"/>
        <v>0</v>
      </c>
      <c r="I92" s="39">
        <f>SUM(I84:I91)</f>
        <v>31834.190000000002</v>
      </c>
      <c r="J92" s="4"/>
      <c r="K92" s="41"/>
      <c r="L92" s="41"/>
      <c r="M92" s="41"/>
    </row>
    <row r="93" spans="2:13" s="1" customFormat="1" ht="12.75" customHeight="1">
      <c r="B93" s="193">
        <v>14</v>
      </c>
      <c r="C93" s="27"/>
      <c r="D93" s="28" t="s">
        <v>346</v>
      </c>
      <c r="E93" s="23"/>
      <c r="F93" s="24"/>
      <c r="G93" s="17"/>
      <c r="H93" s="11">
        <f t="shared" si="2"/>
        <v>0</v>
      </c>
      <c r="I93" s="38">
        <f t="shared" si="3"/>
        <v>0</v>
      </c>
      <c r="J93" s="4"/>
      <c r="K93" s="41"/>
      <c r="L93" s="41"/>
      <c r="M93" s="41"/>
    </row>
    <row r="94" spans="2:13" s="1" customFormat="1" ht="36" customHeight="1">
      <c r="B94" s="192" t="s">
        <v>30</v>
      </c>
      <c r="C94" s="25" t="s">
        <v>244</v>
      </c>
      <c r="D94" s="84" t="s">
        <v>245</v>
      </c>
      <c r="E94" s="23" t="s">
        <v>18</v>
      </c>
      <c r="F94" s="24">
        <v>1</v>
      </c>
      <c r="G94" s="17">
        <v>327.93</v>
      </c>
      <c r="H94" s="11">
        <f t="shared" si="2"/>
        <v>418.57</v>
      </c>
      <c r="I94" s="38">
        <f t="shared" si="3"/>
        <v>418.57</v>
      </c>
      <c r="J94" s="4"/>
      <c r="K94" s="41"/>
      <c r="L94" s="41"/>
      <c r="M94" s="41"/>
    </row>
    <row r="95" spans="2:13" s="1" customFormat="1" ht="26.25" customHeight="1">
      <c r="B95" s="192" t="s">
        <v>31</v>
      </c>
      <c r="C95" s="25" t="s">
        <v>246</v>
      </c>
      <c r="D95" s="84" t="s">
        <v>247</v>
      </c>
      <c r="E95" s="23" t="s">
        <v>18</v>
      </c>
      <c r="F95" s="24">
        <v>2</v>
      </c>
      <c r="G95" s="17">
        <v>46.4</v>
      </c>
      <c r="H95" s="11">
        <f t="shared" si="2"/>
        <v>59.22</v>
      </c>
      <c r="I95" s="38">
        <f t="shared" si="3"/>
        <v>118.44</v>
      </c>
      <c r="J95" s="4"/>
      <c r="K95" s="41"/>
      <c r="L95" s="41"/>
      <c r="M95" s="41"/>
    </row>
    <row r="96" spans="2:13" s="1" customFormat="1" ht="26.25" customHeight="1">
      <c r="B96" s="192" t="s">
        <v>32</v>
      </c>
      <c r="C96" s="113" t="s">
        <v>248</v>
      </c>
      <c r="D96" s="87" t="s">
        <v>249</v>
      </c>
      <c r="E96" s="114" t="s">
        <v>18</v>
      </c>
      <c r="F96" s="115">
        <v>2</v>
      </c>
      <c r="G96" s="26">
        <v>54.85</v>
      </c>
      <c r="H96" s="11">
        <f t="shared" si="2"/>
        <v>70.01</v>
      </c>
      <c r="I96" s="38">
        <f t="shared" si="3"/>
        <v>140.02</v>
      </c>
      <c r="J96" s="4"/>
      <c r="K96" s="41"/>
      <c r="L96" s="41"/>
      <c r="M96" s="41"/>
    </row>
    <row r="97" spans="2:13" s="1" customFormat="1" ht="24.75" customHeight="1">
      <c r="B97" s="192" t="s">
        <v>33</v>
      </c>
      <c r="C97" s="113" t="s">
        <v>135</v>
      </c>
      <c r="D97" s="68" t="s">
        <v>134</v>
      </c>
      <c r="E97" s="69" t="s">
        <v>16</v>
      </c>
      <c r="F97" s="115">
        <v>12</v>
      </c>
      <c r="G97" s="26">
        <v>18.33</v>
      </c>
      <c r="H97" s="11">
        <f t="shared" si="2"/>
        <v>23.4</v>
      </c>
      <c r="I97" s="38">
        <f t="shared" si="3"/>
        <v>280.8</v>
      </c>
      <c r="J97" s="4"/>
      <c r="K97" s="41"/>
      <c r="L97" s="41"/>
      <c r="M97" s="41"/>
    </row>
    <row r="98" spans="2:13" s="1" customFormat="1" ht="24.75" customHeight="1">
      <c r="B98" s="192" t="s">
        <v>34</v>
      </c>
      <c r="C98" s="113" t="s">
        <v>136</v>
      </c>
      <c r="D98" s="68" t="s">
        <v>137</v>
      </c>
      <c r="E98" s="69" t="s">
        <v>16</v>
      </c>
      <c r="F98" s="115">
        <v>12</v>
      </c>
      <c r="G98" s="26">
        <v>27.12</v>
      </c>
      <c r="H98" s="11">
        <f t="shared" si="2"/>
        <v>34.62</v>
      </c>
      <c r="I98" s="38">
        <f t="shared" si="3"/>
        <v>415.44</v>
      </c>
      <c r="J98" s="4"/>
      <c r="K98" s="41"/>
      <c r="L98" s="41"/>
      <c r="M98" s="41"/>
    </row>
    <row r="99" spans="2:13" s="1" customFormat="1" ht="12.75" customHeight="1">
      <c r="B99" s="192" t="s">
        <v>127</v>
      </c>
      <c r="C99" s="25" t="s">
        <v>138</v>
      </c>
      <c r="D99" s="13" t="s">
        <v>139</v>
      </c>
      <c r="E99" s="69" t="s">
        <v>18</v>
      </c>
      <c r="F99" s="115">
        <v>1</v>
      </c>
      <c r="G99" s="26">
        <v>53.56</v>
      </c>
      <c r="H99" s="11">
        <f t="shared" si="2"/>
        <v>68.36</v>
      </c>
      <c r="I99" s="38">
        <f t="shared" si="3"/>
        <v>68.36</v>
      </c>
      <c r="J99" s="4"/>
      <c r="K99" s="41"/>
      <c r="L99" s="41"/>
      <c r="M99" s="41"/>
    </row>
    <row r="100" spans="2:13" s="1" customFormat="1" ht="48" customHeight="1">
      <c r="B100" s="192" t="s">
        <v>128</v>
      </c>
      <c r="C100" s="113" t="s">
        <v>250</v>
      </c>
      <c r="D100" s="13" t="s">
        <v>251</v>
      </c>
      <c r="E100" s="69" t="s">
        <v>18</v>
      </c>
      <c r="F100" s="115">
        <v>1</v>
      </c>
      <c r="G100" s="26">
        <v>205.88</v>
      </c>
      <c r="H100" s="11">
        <f t="shared" si="2"/>
        <v>262.79</v>
      </c>
      <c r="I100" s="38">
        <f t="shared" si="3"/>
        <v>262.79</v>
      </c>
      <c r="J100" s="4"/>
      <c r="K100" s="41"/>
      <c r="L100" s="41"/>
      <c r="M100" s="41"/>
    </row>
    <row r="101" spans="2:13" s="1" customFormat="1" ht="48.75" customHeight="1">
      <c r="B101" s="192" t="s">
        <v>129</v>
      </c>
      <c r="C101" s="113" t="s">
        <v>334</v>
      </c>
      <c r="D101" s="86" t="s">
        <v>335</v>
      </c>
      <c r="E101" s="69" t="s">
        <v>18</v>
      </c>
      <c r="F101" s="115">
        <v>2</v>
      </c>
      <c r="G101" s="26">
        <v>294.84</v>
      </c>
      <c r="H101" s="11">
        <f t="shared" si="2"/>
        <v>376.33</v>
      </c>
      <c r="I101" s="38">
        <f t="shared" si="3"/>
        <v>752.66</v>
      </c>
      <c r="J101" s="4"/>
      <c r="K101" s="41"/>
      <c r="L101" s="41"/>
      <c r="M101" s="41"/>
    </row>
    <row r="102" spans="2:13" s="1" customFormat="1" ht="36.75" customHeight="1">
      <c r="B102" s="192" t="s">
        <v>130</v>
      </c>
      <c r="C102" s="25" t="s">
        <v>132</v>
      </c>
      <c r="D102" s="86" t="s">
        <v>133</v>
      </c>
      <c r="E102" s="69" t="s">
        <v>18</v>
      </c>
      <c r="F102" s="115">
        <v>2</v>
      </c>
      <c r="G102" s="26">
        <v>154.83</v>
      </c>
      <c r="H102" s="11">
        <f t="shared" si="2"/>
        <v>197.63</v>
      </c>
      <c r="I102" s="38">
        <f t="shared" si="3"/>
        <v>395.26</v>
      </c>
      <c r="J102" s="4"/>
      <c r="K102" s="41"/>
      <c r="L102" s="41"/>
      <c r="M102" s="41"/>
    </row>
    <row r="103" spans="2:13" s="1" customFormat="1" ht="36.75" customHeight="1">
      <c r="B103" s="192" t="s">
        <v>131</v>
      </c>
      <c r="C103" s="113" t="s">
        <v>252</v>
      </c>
      <c r="D103" s="68" t="s">
        <v>253</v>
      </c>
      <c r="E103" s="69" t="s">
        <v>18</v>
      </c>
      <c r="F103" s="115">
        <v>1</v>
      </c>
      <c r="G103" s="116">
        <v>60.78</v>
      </c>
      <c r="H103" s="11">
        <f t="shared" si="2"/>
        <v>77.58</v>
      </c>
      <c r="I103" s="38">
        <f t="shared" si="3"/>
        <v>77.58</v>
      </c>
      <c r="J103" s="4"/>
      <c r="K103" s="41"/>
      <c r="L103" s="41"/>
      <c r="M103" s="41"/>
    </row>
    <row r="104" spans="2:13" s="57" customFormat="1" ht="12.75" customHeight="1" thickBot="1">
      <c r="B104" s="103"/>
      <c r="C104" s="104"/>
      <c r="D104" s="66" t="s">
        <v>15</v>
      </c>
      <c r="E104" s="105"/>
      <c r="F104" s="100"/>
      <c r="G104" s="101"/>
      <c r="H104" s="101">
        <f>ROUND((G104*1.2),2)</f>
        <v>0</v>
      </c>
      <c r="I104" s="102">
        <f>SUM(I93:I103)</f>
        <v>2929.92</v>
      </c>
      <c r="J104" s="59"/>
      <c r="K104" s="60"/>
      <c r="L104" s="60"/>
      <c r="M104" s="60"/>
    </row>
    <row r="105" spans="2:13" s="57" customFormat="1" ht="22.5" customHeight="1" thickBot="1">
      <c r="B105" s="88"/>
      <c r="C105" s="89"/>
      <c r="D105" s="90"/>
      <c r="E105" s="91"/>
      <c r="F105" s="92"/>
      <c r="G105" s="58"/>
      <c r="H105" s="58">
        <f>ROUND((G105*1.2),2)</f>
        <v>0</v>
      </c>
      <c r="I105" s="58">
        <f>ROUND((H105*F105),2)</f>
        <v>0</v>
      </c>
      <c r="J105" s="59"/>
      <c r="K105" s="60"/>
      <c r="L105" s="60"/>
      <c r="M105" s="60"/>
    </row>
    <row r="106" spans="2:9" ht="23.25" customHeight="1" thickBot="1">
      <c r="B106" s="158" t="s">
        <v>0</v>
      </c>
      <c r="C106" s="159"/>
      <c r="D106" s="159"/>
      <c r="E106" s="159"/>
      <c r="F106" s="159"/>
      <c r="G106" s="159"/>
      <c r="H106" s="159"/>
      <c r="I106" s="160"/>
    </row>
    <row r="107" spans="2:9" ht="30.75" customHeight="1">
      <c r="B107" s="186" t="s">
        <v>183</v>
      </c>
      <c r="C107" s="187"/>
      <c r="D107" s="187"/>
      <c r="E107" s="187"/>
      <c r="F107" s="196" t="s">
        <v>349</v>
      </c>
      <c r="G107" s="190"/>
      <c r="H107" s="161" t="s">
        <v>364</v>
      </c>
      <c r="I107" s="162"/>
    </row>
    <row r="108" spans="2:9" ht="26.25" customHeight="1">
      <c r="B108" s="182" t="s">
        <v>350</v>
      </c>
      <c r="C108" s="183"/>
      <c r="D108" s="183"/>
      <c r="E108" s="183"/>
      <c r="F108" s="197" t="s">
        <v>354</v>
      </c>
      <c r="G108" s="185"/>
      <c r="H108" s="163" t="s">
        <v>185</v>
      </c>
      <c r="I108" s="164"/>
    </row>
    <row r="109" spans="2:9" ht="19.5" customHeight="1" thickBot="1">
      <c r="B109" s="165" t="s">
        <v>353</v>
      </c>
      <c r="C109" s="166"/>
      <c r="D109" s="166"/>
      <c r="E109" s="166"/>
      <c r="F109" s="198" t="s">
        <v>355</v>
      </c>
      <c r="G109" s="169"/>
      <c r="H109" s="157" t="s">
        <v>5</v>
      </c>
      <c r="I109" s="37">
        <v>0.2764</v>
      </c>
    </row>
    <row r="110" spans="2:9" ht="19.5" customHeight="1">
      <c r="B110" s="174" t="s">
        <v>184</v>
      </c>
      <c r="C110" s="175"/>
      <c r="D110" s="175"/>
      <c r="E110" s="176"/>
      <c r="F110" s="170" t="s">
        <v>1</v>
      </c>
      <c r="G110" s="171"/>
      <c r="H110" s="155" t="s">
        <v>3</v>
      </c>
      <c r="I110" s="156" t="s">
        <v>4</v>
      </c>
    </row>
    <row r="111" spans="2:9" ht="22.5" customHeight="1" thickBot="1">
      <c r="B111" s="6" t="s">
        <v>186</v>
      </c>
      <c r="C111" s="7"/>
      <c r="D111" s="7"/>
      <c r="E111" s="8"/>
      <c r="F111" s="172"/>
      <c r="G111" s="173"/>
      <c r="H111" s="5" t="s">
        <v>348</v>
      </c>
      <c r="I111" s="36" t="s">
        <v>2</v>
      </c>
    </row>
    <row r="112" spans="2:13" s="1" customFormat="1" ht="38.25" customHeight="1" thickBot="1">
      <c r="B112" s="61" t="s">
        <v>6</v>
      </c>
      <c r="C112" s="62" t="s">
        <v>7</v>
      </c>
      <c r="D112" s="62" t="s">
        <v>8</v>
      </c>
      <c r="E112" s="62" t="s">
        <v>51</v>
      </c>
      <c r="F112" s="62" t="s">
        <v>9</v>
      </c>
      <c r="G112" s="63" t="s">
        <v>10</v>
      </c>
      <c r="H112" s="63" t="s">
        <v>11</v>
      </c>
      <c r="I112" s="64" t="s">
        <v>12</v>
      </c>
      <c r="J112" s="4"/>
      <c r="K112" s="41"/>
      <c r="L112" s="41"/>
      <c r="M112" s="41"/>
    </row>
    <row r="113" spans="2:13" s="1" customFormat="1" ht="12.75" customHeight="1">
      <c r="B113" s="191">
        <v>15</v>
      </c>
      <c r="C113" s="133"/>
      <c r="D113" s="134" t="s">
        <v>345</v>
      </c>
      <c r="E113" s="135"/>
      <c r="F113" s="136"/>
      <c r="G113" s="95"/>
      <c r="H113" s="95">
        <f>ROUND((G113*1.2),2)</f>
        <v>0</v>
      </c>
      <c r="I113" s="96">
        <f>ROUND((H113*F113),2)</f>
        <v>0</v>
      </c>
      <c r="J113" s="4"/>
      <c r="K113" s="41"/>
      <c r="L113" s="41"/>
      <c r="M113" s="41"/>
    </row>
    <row r="114" spans="2:13" s="1" customFormat="1" ht="38.25" customHeight="1">
      <c r="B114" s="192" t="s">
        <v>35</v>
      </c>
      <c r="C114" s="12" t="s">
        <v>254</v>
      </c>
      <c r="D114" s="31" t="s">
        <v>255</v>
      </c>
      <c r="E114" s="42" t="s">
        <v>18</v>
      </c>
      <c r="F114" s="126">
        <v>49</v>
      </c>
      <c r="G114" s="17">
        <v>249.71</v>
      </c>
      <c r="H114" s="11">
        <f aca="true" t="shared" si="4" ref="H114:H155">ROUND((G114*1.2764),2)</f>
        <v>318.73</v>
      </c>
      <c r="I114" s="38">
        <f>ROUND((H114*F114),2)</f>
        <v>15617.77</v>
      </c>
      <c r="J114" s="4"/>
      <c r="K114" s="41"/>
      <c r="L114" s="41"/>
      <c r="M114" s="41"/>
    </row>
    <row r="115" spans="2:13" s="1" customFormat="1" ht="38.25" customHeight="1">
      <c r="B115" s="192" t="s">
        <v>36</v>
      </c>
      <c r="C115" s="43" t="s">
        <v>256</v>
      </c>
      <c r="D115" s="31" t="s">
        <v>257</v>
      </c>
      <c r="E115" s="42" t="s">
        <v>18</v>
      </c>
      <c r="F115" s="127">
        <v>31</v>
      </c>
      <c r="G115" s="17">
        <v>127.15</v>
      </c>
      <c r="H115" s="11">
        <f t="shared" si="4"/>
        <v>162.29</v>
      </c>
      <c r="I115" s="38">
        <f aca="true" t="shared" si="5" ref="I115:I155">ROUND((H115*F115),2)</f>
        <v>5030.99</v>
      </c>
      <c r="J115" s="4"/>
      <c r="K115" s="41"/>
      <c r="L115" s="41"/>
      <c r="M115" s="41"/>
    </row>
    <row r="116" spans="2:13" s="1" customFormat="1" ht="27" customHeight="1">
      <c r="B116" s="192" t="s">
        <v>140</v>
      </c>
      <c r="C116" s="12" t="s">
        <v>154</v>
      </c>
      <c r="D116" s="68" t="s">
        <v>155</v>
      </c>
      <c r="E116" s="30" t="s">
        <v>16</v>
      </c>
      <c r="F116" s="127">
        <v>70</v>
      </c>
      <c r="G116" s="17">
        <v>14.31</v>
      </c>
      <c r="H116" s="11">
        <f t="shared" si="4"/>
        <v>18.27</v>
      </c>
      <c r="I116" s="38">
        <f t="shared" si="5"/>
        <v>1278.9</v>
      </c>
      <c r="J116" s="4"/>
      <c r="K116" s="41"/>
      <c r="L116" s="41"/>
      <c r="M116" s="41"/>
    </row>
    <row r="117" spans="2:13" s="1" customFormat="1" ht="25.5" customHeight="1">
      <c r="B117" s="192" t="s">
        <v>141</v>
      </c>
      <c r="C117" s="43" t="s">
        <v>258</v>
      </c>
      <c r="D117" s="31" t="s">
        <v>259</v>
      </c>
      <c r="E117" s="30" t="s">
        <v>16</v>
      </c>
      <c r="F117" s="127">
        <v>100</v>
      </c>
      <c r="G117" s="17">
        <v>8.18</v>
      </c>
      <c r="H117" s="11">
        <f t="shared" si="4"/>
        <v>10.44</v>
      </c>
      <c r="I117" s="38">
        <f t="shared" si="5"/>
        <v>1044</v>
      </c>
      <c r="J117" s="4"/>
      <c r="K117" s="41"/>
      <c r="L117" s="41"/>
      <c r="M117" s="41"/>
    </row>
    <row r="118" spans="2:13" s="1" customFormat="1" ht="26.25" customHeight="1">
      <c r="B118" s="192" t="s">
        <v>142</v>
      </c>
      <c r="C118" s="43" t="s">
        <v>260</v>
      </c>
      <c r="D118" s="31" t="s">
        <v>261</v>
      </c>
      <c r="E118" s="30" t="s">
        <v>16</v>
      </c>
      <c r="F118" s="127">
        <v>300</v>
      </c>
      <c r="G118" s="17">
        <v>5.72</v>
      </c>
      <c r="H118" s="11">
        <f t="shared" si="4"/>
        <v>7.3</v>
      </c>
      <c r="I118" s="38">
        <f t="shared" si="5"/>
        <v>2190</v>
      </c>
      <c r="J118" s="4"/>
      <c r="K118" s="41"/>
      <c r="L118" s="41"/>
      <c r="M118" s="41"/>
    </row>
    <row r="119" spans="2:13" s="1" customFormat="1" ht="26.25" customHeight="1">
      <c r="B119" s="192" t="s">
        <v>143</v>
      </c>
      <c r="C119" s="43" t="s">
        <v>262</v>
      </c>
      <c r="D119" s="31" t="s">
        <v>263</v>
      </c>
      <c r="E119" s="30" t="s">
        <v>16</v>
      </c>
      <c r="F119" s="127">
        <v>500</v>
      </c>
      <c r="G119" s="17">
        <v>4.08</v>
      </c>
      <c r="H119" s="11">
        <f t="shared" si="4"/>
        <v>5.21</v>
      </c>
      <c r="I119" s="38">
        <f t="shared" si="5"/>
        <v>2605</v>
      </c>
      <c r="J119" s="4"/>
      <c r="K119" s="41"/>
      <c r="L119" s="41"/>
      <c r="M119" s="41"/>
    </row>
    <row r="120" spans="2:13" s="1" customFormat="1" ht="27" customHeight="1">
      <c r="B120" s="192" t="s">
        <v>144</v>
      </c>
      <c r="C120" s="43" t="s">
        <v>264</v>
      </c>
      <c r="D120" s="31" t="s">
        <v>265</v>
      </c>
      <c r="E120" s="30" t="s">
        <v>16</v>
      </c>
      <c r="F120" s="127">
        <v>200</v>
      </c>
      <c r="G120" s="17">
        <v>2.5</v>
      </c>
      <c r="H120" s="11">
        <f t="shared" si="4"/>
        <v>3.19</v>
      </c>
      <c r="I120" s="38">
        <f t="shared" si="5"/>
        <v>638</v>
      </c>
      <c r="J120" s="4"/>
      <c r="K120" s="41"/>
      <c r="L120" s="41"/>
      <c r="M120" s="41"/>
    </row>
    <row r="121" spans="2:13" s="1" customFormat="1" ht="13.5" customHeight="1">
      <c r="B121" s="192" t="s">
        <v>145</v>
      </c>
      <c r="C121" s="43" t="s">
        <v>266</v>
      </c>
      <c r="D121" s="31" t="s">
        <v>267</v>
      </c>
      <c r="E121" s="42" t="s">
        <v>18</v>
      </c>
      <c r="F121" s="127">
        <v>26</v>
      </c>
      <c r="G121" s="17">
        <v>22.62</v>
      </c>
      <c r="H121" s="11">
        <f t="shared" si="4"/>
        <v>28.87</v>
      </c>
      <c r="I121" s="38">
        <f t="shared" si="5"/>
        <v>750.62</v>
      </c>
      <c r="J121" s="4"/>
      <c r="K121" s="41"/>
      <c r="L121" s="41"/>
      <c r="M121" s="41"/>
    </row>
    <row r="122" spans="2:13" s="1" customFormat="1" ht="13.5" customHeight="1">
      <c r="B122" s="192" t="s">
        <v>146</v>
      </c>
      <c r="C122" s="32" t="s">
        <v>148</v>
      </c>
      <c r="D122" s="76" t="s">
        <v>149</v>
      </c>
      <c r="E122" s="42" t="s">
        <v>18</v>
      </c>
      <c r="F122" s="127">
        <v>4</v>
      </c>
      <c r="G122" s="17">
        <v>22.62</v>
      </c>
      <c r="H122" s="11">
        <f t="shared" si="4"/>
        <v>28.87</v>
      </c>
      <c r="I122" s="38">
        <f t="shared" si="5"/>
        <v>115.48</v>
      </c>
      <c r="J122" s="4"/>
      <c r="K122" s="41"/>
      <c r="L122" s="41"/>
      <c r="M122" s="41"/>
    </row>
    <row r="123" spans="2:13" s="1" customFormat="1" ht="13.5" customHeight="1">
      <c r="B123" s="192" t="s">
        <v>147</v>
      </c>
      <c r="C123" s="43" t="s">
        <v>151</v>
      </c>
      <c r="D123" s="31" t="s">
        <v>150</v>
      </c>
      <c r="E123" s="42" t="s">
        <v>18</v>
      </c>
      <c r="F123" s="127">
        <v>11</v>
      </c>
      <c r="G123" s="17">
        <v>13.14</v>
      </c>
      <c r="H123" s="11">
        <f t="shared" si="4"/>
        <v>16.77</v>
      </c>
      <c r="I123" s="38">
        <f t="shared" si="5"/>
        <v>184.47</v>
      </c>
      <c r="J123" s="4"/>
      <c r="K123" s="41"/>
      <c r="L123" s="41"/>
      <c r="M123" s="41"/>
    </row>
    <row r="124" spans="2:13" s="1" customFormat="1" ht="13.5" customHeight="1">
      <c r="B124" s="192" t="s">
        <v>268</v>
      </c>
      <c r="C124" s="43" t="s">
        <v>336</v>
      </c>
      <c r="D124" s="31" t="s">
        <v>337</v>
      </c>
      <c r="E124" s="42" t="s">
        <v>18</v>
      </c>
      <c r="F124" s="127">
        <v>10</v>
      </c>
      <c r="G124" s="17">
        <v>20.89</v>
      </c>
      <c r="H124" s="11">
        <f t="shared" si="4"/>
        <v>26.66</v>
      </c>
      <c r="I124" s="38">
        <f t="shared" si="5"/>
        <v>266.6</v>
      </c>
      <c r="J124" s="4"/>
      <c r="K124" s="41"/>
      <c r="L124" s="41"/>
      <c r="M124" s="41"/>
    </row>
    <row r="125" spans="2:13" s="1" customFormat="1" ht="13.5" customHeight="1">
      <c r="B125" s="192" t="s">
        <v>269</v>
      </c>
      <c r="C125" s="43" t="s">
        <v>271</v>
      </c>
      <c r="D125" s="31" t="s">
        <v>272</v>
      </c>
      <c r="E125" s="42" t="s">
        <v>18</v>
      </c>
      <c r="F125" s="127">
        <v>2</v>
      </c>
      <c r="G125" s="17">
        <v>30.32</v>
      </c>
      <c r="H125" s="11">
        <f t="shared" si="4"/>
        <v>38.7</v>
      </c>
      <c r="I125" s="38">
        <f t="shared" si="5"/>
        <v>77.4</v>
      </c>
      <c r="J125" s="4"/>
      <c r="K125" s="41"/>
      <c r="L125" s="41"/>
      <c r="M125" s="41"/>
    </row>
    <row r="126" spans="2:13" s="1" customFormat="1" ht="13.5" customHeight="1">
      <c r="B126" s="192" t="s">
        <v>270</v>
      </c>
      <c r="C126" s="43" t="s">
        <v>273</v>
      </c>
      <c r="D126" s="31" t="s">
        <v>274</v>
      </c>
      <c r="E126" s="42" t="s">
        <v>18</v>
      </c>
      <c r="F126" s="127">
        <v>1</v>
      </c>
      <c r="G126" s="17">
        <v>125.32</v>
      </c>
      <c r="H126" s="11">
        <f t="shared" si="4"/>
        <v>159.96</v>
      </c>
      <c r="I126" s="38">
        <f t="shared" si="5"/>
        <v>159.96</v>
      </c>
      <c r="J126" s="4"/>
      <c r="K126" s="41"/>
      <c r="L126" s="41"/>
      <c r="M126" s="41"/>
    </row>
    <row r="127" spans="2:13" s="1" customFormat="1" ht="13.5" customHeight="1">
      <c r="B127" s="192" t="s">
        <v>279</v>
      </c>
      <c r="C127" s="43" t="s">
        <v>152</v>
      </c>
      <c r="D127" s="76" t="s">
        <v>275</v>
      </c>
      <c r="E127" s="42" t="s">
        <v>18</v>
      </c>
      <c r="F127" s="127">
        <v>2</v>
      </c>
      <c r="G127" s="17">
        <v>52.88</v>
      </c>
      <c r="H127" s="11">
        <f t="shared" si="4"/>
        <v>67.5</v>
      </c>
      <c r="I127" s="38">
        <f t="shared" si="5"/>
        <v>135</v>
      </c>
      <c r="J127" s="4"/>
      <c r="K127" s="41"/>
      <c r="L127" s="41"/>
      <c r="M127" s="41"/>
    </row>
    <row r="128" spans="2:13" s="1" customFormat="1" ht="13.5" customHeight="1">
      <c r="B128" s="192" t="s">
        <v>280</v>
      </c>
      <c r="C128" s="54" t="s">
        <v>277</v>
      </c>
      <c r="D128" s="31" t="s">
        <v>278</v>
      </c>
      <c r="E128" s="42" t="s">
        <v>18</v>
      </c>
      <c r="F128" s="127">
        <v>3</v>
      </c>
      <c r="G128" s="17">
        <v>17.56</v>
      </c>
      <c r="H128" s="11">
        <f t="shared" si="4"/>
        <v>22.41</v>
      </c>
      <c r="I128" s="38">
        <f t="shared" si="5"/>
        <v>67.23</v>
      </c>
      <c r="J128" s="4"/>
      <c r="K128" s="41"/>
      <c r="L128" s="41"/>
      <c r="M128" s="41"/>
    </row>
    <row r="129" spans="2:13" s="1" customFormat="1" ht="13.5" customHeight="1">
      <c r="B129" s="192" t="s">
        <v>281</v>
      </c>
      <c r="C129" s="54" t="s">
        <v>153</v>
      </c>
      <c r="D129" s="31" t="s">
        <v>276</v>
      </c>
      <c r="E129" s="42" t="s">
        <v>18</v>
      </c>
      <c r="F129" s="127">
        <v>3</v>
      </c>
      <c r="G129" s="17">
        <v>17.56</v>
      </c>
      <c r="H129" s="11">
        <f t="shared" si="4"/>
        <v>22.41</v>
      </c>
      <c r="I129" s="38">
        <f t="shared" si="5"/>
        <v>67.23</v>
      </c>
      <c r="J129" s="4"/>
      <c r="K129" s="41"/>
      <c r="L129" s="41"/>
      <c r="M129" s="41"/>
    </row>
    <row r="130" spans="2:13" s="1" customFormat="1" ht="29.25" customHeight="1">
      <c r="B130" s="192" t="s">
        <v>282</v>
      </c>
      <c r="C130" s="43" t="s">
        <v>158</v>
      </c>
      <c r="D130" s="31" t="s">
        <v>159</v>
      </c>
      <c r="E130" s="69" t="s">
        <v>18</v>
      </c>
      <c r="F130" s="127">
        <v>12</v>
      </c>
      <c r="G130" s="17">
        <v>8.08</v>
      </c>
      <c r="H130" s="11">
        <f t="shared" si="4"/>
        <v>10.31</v>
      </c>
      <c r="I130" s="38">
        <f t="shared" si="5"/>
        <v>123.72</v>
      </c>
      <c r="J130" s="4"/>
      <c r="K130" s="41"/>
      <c r="L130" s="41"/>
      <c r="M130" s="41"/>
    </row>
    <row r="131" spans="2:13" s="1" customFormat="1" ht="24.75" customHeight="1">
      <c r="B131" s="192" t="s">
        <v>283</v>
      </c>
      <c r="C131" s="44" t="s">
        <v>156</v>
      </c>
      <c r="D131" s="31" t="s">
        <v>157</v>
      </c>
      <c r="E131" s="69" t="s">
        <v>18</v>
      </c>
      <c r="F131" s="127">
        <v>14</v>
      </c>
      <c r="G131" s="17">
        <v>7.21</v>
      </c>
      <c r="H131" s="11">
        <f t="shared" si="4"/>
        <v>9.2</v>
      </c>
      <c r="I131" s="38">
        <f t="shared" si="5"/>
        <v>128.8</v>
      </c>
      <c r="J131" s="4"/>
      <c r="K131" s="41"/>
      <c r="L131" s="41"/>
      <c r="M131" s="41"/>
    </row>
    <row r="132" spans="2:13" s="1" customFormat="1" ht="12.75" customHeight="1">
      <c r="B132" s="192"/>
      <c r="C132" s="32"/>
      <c r="D132" s="20" t="s">
        <v>15</v>
      </c>
      <c r="E132" s="30"/>
      <c r="F132" s="126"/>
      <c r="G132" s="17"/>
      <c r="H132" s="11">
        <f t="shared" si="4"/>
        <v>0</v>
      </c>
      <c r="I132" s="39">
        <f>SUM(I113:I131)</f>
        <v>30481.170000000002</v>
      </c>
      <c r="J132" s="4"/>
      <c r="K132" s="41"/>
      <c r="L132" s="41"/>
      <c r="M132" s="41"/>
    </row>
    <row r="133" spans="2:13" s="1" customFormat="1" ht="12.75" customHeight="1">
      <c r="B133" s="194">
        <v>16</v>
      </c>
      <c r="C133" s="15"/>
      <c r="D133" s="72" t="s">
        <v>344</v>
      </c>
      <c r="E133" s="30"/>
      <c r="F133" s="126"/>
      <c r="G133" s="17"/>
      <c r="H133" s="11">
        <f t="shared" si="4"/>
        <v>0</v>
      </c>
      <c r="I133" s="38">
        <f t="shared" si="5"/>
        <v>0</v>
      </c>
      <c r="J133" s="4"/>
      <c r="K133" s="41"/>
      <c r="L133" s="41"/>
      <c r="M133" s="41"/>
    </row>
    <row r="134" spans="2:13" s="1" customFormat="1" ht="26.25" customHeight="1">
      <c r="B134" s="195" t="s">
        <v>160</v>
      </c>
      <c r="C134" s="12" t="s">
        <v>293</v>
      </c>
      <c r="D134" s="31" t="s">
        <v>294</v>
      </c>
      <c r="E134" s="9" t="s">
        <v>14</v>
      </c>
      <c r="F134" s="126">
        <v>10.21</v>
      </c>
      <c r="G134" s="17">
        <v>19.27</v>
      </c>
      <c r="H134" s="11">
        <f t="shared" si="4"/>
        <v>24.6</v>
      </c>
      <c r="I134" s="38">
        <f t="shared" si="5"/>
        <v>251.17</v>
      </c>
      <c r="J134" s="4"/>
      <c r="K134" s="41"/>
      <c r="L134" s="41"/>
      <c r="M134" s="41"/>
    </row>
    <row r="135" spans="2:13" s="1" customFormat="1" ht="12.75" customHeight="1">
      <c r="B135" s="195" t="s">
        <v>161</v>
      </c>
      <c r="C135" s="12" t="s">
        <v>59</v>
      </c>
      <c r="D135" s="70" t="s">
        <v>60</v>
      </c>
      <c r="E135" s="69" t="s">
        <v>54</v>
      </c>
      <c r="F135" s="126">
        <v>1.29</v>
      </c>
      <c r="G135" s="17">
        <v>47.94</v>
      </c>
      <c r="H135" s="11">
        <f t="shared" si="4"/>
        <v>61.19</v>
      </c>
      <c r="I135" s="38">
        <f t="shared" si="5"/>
        <v>78.94</v>
      </c>
      <c r="J135" s="4"/>
      <c r="K135" s="41"/>
      <c r="L135" s="41"/>
      <c r="M135" s="41"/>
    </row>
    <row r="136" spans="2:13" s="1" customFormat="1" ht="12.75" customHeight="1">
      <c r="B136" s="195" t="s">
        <v>162</v>
      </c>
      <c r="C136" s="12" t="s">
        <v>63</v>
      </c>
      <c r="D136" s="70" t="s">
        <v>64</v>
      </c>
      <c r="E136" s="69" t="s">
        <v>14</v>
      </c>
      <c r="F136" s="126">
        <v>10.21</v>
      </c>
      <c r="G136" s="17">
        <v>16.21</v>
      </c>
      <c r="H136" s="11">
        <f t="shared" si="4"/>
        <v>20.69</v>
      </c>
      <c r="I136" s="38">
        <f t="shared" si="5"/>
        <v>211.24</v>
      </c>
      <c r="J136" s="4"/>
      <c r="K136" s="41"/>
      <c r="L136" s="41"/>
      <c r="M136" s="41"/>
    </row>
    <row r="137" spans="2:13" s="1" customFormat="1" ht="12.75" customHeight="1">
      <c r="B137" s="195" t="s">
        <v>163</v>
      </c>
      <c r="C137" s="12" t="s">
        <v>71</v>
      </c>
      <c r="D137" s="68" t="s">
        <v>72</v>
      </c>
      <c r="E137" s="69" t="s">
        <v>54</v>
      </c>
      <c r="F137" s="126">
        <v>0.32</v>
      </c>
      <c r="G137" s="17">
        <v>387.39</v>
      </c>
      <c r="H137" s="11">
        <f t="shared" si="4"/>
        <v>494.46</v>
      </c>
      <c r="I137" s="38">
        <f t="shared" si="5"/>
        <v>158.23</v>
      </c>
      <c r="J137" s="4"/>
      <c r="K137" s="41"/>
      <c r="L137" s="41"/>
      <c r="M137" s="41"/>
    </row>
    <row r="138" spans="2:13" s="1" customFormat="1" ht="37.5" customHeight="1">
      <c r="B138" s="195" t="s">
        <v>164</v>
      </c>
      <c r="C138" s="32" t="s">
        <v>295</v>
      </c>
      <c r="D138" s="85" t="s">
        <v>296</v>
      </c>
      <c r="E138" s="69" t="s">
        <v>14</v>
      </c>
      <c r="F138" s="126">
        <v>33.97</v>
      </c>
      <c r="G138" s="17">
        <v>167.75</v>
      </c>
      <c r="H138" s="11">
        <f t="shared" si="4"/>
        <v>214.12</v>
      </c>
      <c r="I138" s="38">
        <f t="shared" si="5"/>
        <v>7273.66</v>
      </c>
      <c r="J138" s="4"/>
      <c r="K138" s="41"/>
      <c r="L138" s="41"/>
      <c r="M138" s="41"/>
    </row>
    <row r="139" spans="2:13" s="1" customFormat="1" ht="12.75" customHeight="1">
      <c r="B139" s="195" t="s">
        <v>284</v>
      </c>
      <c r="C139" s="12" t="s">
        <v>65</v>
      </c>
      <c r="D139" s="70" t="s">
        <v>66</v>
      </c>
      <c r="E139" s="69" t="s">
        <v>54</v>
      </c>
      <c r="F139" s="126">
        <v>4.99</v>
      </c>
      <c r="G139" s="17">
        <v>47.94</v>
      </c>
      <c r="H139" s="11">
        <f t="shared" si="4"/>
        <v>61.19</v>
      </c>
      <c r="I139" s="38">
        <f t="shared" si="5"/>
        <v>305.34</v>
      </c>
      <c r="J139" s="4"/>
      <c r="K139" s="41"/>
      <c r="L139" s="41"/>
      <c r="M139" s="41"/>
    </row>
    <row r="140" spans="2:13" s="1" customFormat="1" ht="12.75" customHeight="1">
      <c r="B140" s="195" t="s">
        <v>285</v>
      </c>
      <c r="C140" s="123" t="s">
        <v>121</v>
      </c>
      <c r="D140" s="124" t="s">
        <v>123</v>
      </c>
      <c r="E140" s="125" t="s">
        <v>14</v>
      </c>
      <c r="F140" s="126">
        <v>10.21</v>
      </c>
      <c r="G140" s="17">
        <v>42.6</v>
      </c>
      <c r="H140" s="11">
        <f t="shared" si="4"/>
        <v>54.37</v>
      </c>
      <c r="I140" s="38">
        <f t="shared" si="5"/>
        <v>555.12</v>
      </c>
      <c r="J140" s="4"/>
      <c r="K140" s="41"/>
      <c r="L140" s="41"/>
      <c r="M140" s="41"/>
    </row>
    <row r="141" spans="2:13" s="1" customFormat="1" ht="26.25" customHeight="1">
      <c r="B141" s="195" t="s">
        <v>286</v>
      </c>
      <c r="C141" s="123" t="s">
        <v>122</v>
      </c>
      <c r="D141" s="124" t="s">
        <v>124</v>
      </c>
      <c r="E141" s="125" t="s">
        <v>14</v>
      </c>
      <c r="F141" s="126">
        <v>10.21</v>
      </c>
      <c r="G141" s="17">
        <v>26.02</v>
      </c>
      <c r="H141" s="11">
        <f t="shared" si="4"/>
        <v>33.21</v>
      </c>
      <c r="I141" s="38">
        <f t="shared" si="5"/>
        <v>339.07</v>
      </c>
      <c r="J141" s="4"/>
      <c r="K141" s="41"/>
      <c r="L141" s="41"/>
      <c r="M141" s="41"/>
    </row>
    <row r="142" spans="2:13" s="1" customFormat="1" ht="24" customHeight="1">
      <c r="B142" s="195" t="s">
        <v>287</v>
      </c>
      <c r="C142" s="123" t="s">
        <v>233</v>
      </c>
      <c r="D142" s="83" t="s">
        <v>234</v>
      </c>
      <c r="E142" s="82" t="s">
        <v>14</v>
      </c>
      <c r="F142" s="35">
        <v>10.21</v>
      </c>
      <c r="G142" s="17">
        <v>33.3</v>
      </c>
      <c r="H142" s="11">
        <f t="shared" si="4"/>
        <v>42.5</v>
      </c>
      <c r="I142" s="38">
        <f t="shared" si="5"/>
        <v>433.93</v>
      </c>
      <c r="J142" s="4"/>
      <c r="K142" s="41"/>
      <c r="L142" s="41"/>
      <c r="M142" s="41"/>
    </row>
    <row r="143" spans="2:13" s="1" customFormat="1" ht="23.25" customHeight="1">
      <c r="B143" s="195" t="s">
        <v>288</v>
      </c>
      <c r="C143" s="27" t="s">
        <v>114</v>
      </c>
      <c r="D143" s="83" t="s">
        <v>118</v>
      </c>
      <c r="E143" s="82" t="s">
        <v>14</v>
      </c>
      <c r="F143" s="35">
        <v>29.28</v>
      </c>
      <c r="G143" s="17">
        <v>6.54</v>
      </c>
      <c r="H143" s="11">
        <f t="shared" si="4"/>
        <v>8.35</v>
      </c>
      <c r="I143" s="38">
        <f t="shared" si="5"/>
        <v>244.49</v>
      </c>
      <c r="J143" s="4"/>
      <c r="K143" s="41"/>
      <c r="L143" s="41"/>
      <c r="M143" s="41"/>
    </row>
    <row r="144" spans="2:13" s="1" customFormat="1" ht="25.5" customHeight="1">
      <c r="B144" s="195" t="s">
        <v>289</v>
      </c>
      <c r="C144" s="27" t="s">
        <v>117</v>
      </c>
      <c r="D144" s="83" t="s">
        <v>338</v>
      </c>
      <c r="E144" s="82" t="s">
        <v>14</v>
      </c>
      <c r="F144" s="35">
        <v>29.28</v>
      </c>
      <c r="G144" s="17">
        <v>22.17</v>
      </c>
      <c r="H144" s="11">
        <f t="shared" si="4"/>
        <v>28.3</v>
      </c>
      <c r="I144" s="38">
        <f t="shared" si="5"/>
        <v>828.62</v>
      </c>
      <c r="J144" s="4"/>
      <c r="K144" s="41"/>
      <c r="L144" s="41"/>
      <c r="M144" s="41"/>
    </row>
    <row r="145" spans="2:13" s="1" customFormat="1" ht="25.5" customHeight="1">
      <c r="B145" s="195" t="s">
        <v>290</v>
      </c>
      <c r="C145" s="15" t="s">
        <v>168</v>
      </c>
      <c r="D145" s="109" t="s">
        <v>169</v>
      </c>
      <c r="E145" s="110" t="s">
        <v>14</v>
      </c>
      <c r="F145" s="106">
        <v>29.28</v>
      </c>
      <c r="G145" s="17">
        <v>4.48</v>
      </c>
      <c r="H145" s="11">
        <f t="shared" si="4"/>
        <v>5.72</v>
      </c>
      <c r="I145" s="38">
        <f t="shared" si="5"/>
        <v>167.48</v>
      </c>
      <c r="J145" s="4"/>
      <c r="K145" s="41"/>
      <c r="L145" s="41"/>
      <c r="M145" s="41"/>
    </row>
    <row r="146" spans="2:13" s="1" customFormat="1" ht="24.75" customHeight="1">
      <c r="B146" s="195" t="s">
        <v>291</v>
      </c>
      <c r="C146" s="15" t="s">
        <v>170</v>
      </c>
      <c r="D146" s="109" t="s">
        <v>171</v>
      </c>
      <c r="E146" s="110" t="s">
        <v>14</v>
      </c>
      <c r="F146" s="106">
        <v>29.28</v>
      </c>
      <c r="G146" s="17">
        <v>10.96</v>
      </c>
      <c r="H146" s="11">
        <f t="shared" si="4"/>
        <v>13.99</v>
      </c>
      <c r="I146" s="38">
        <f t="shared" si="5"/>
        <v>409.63</v>
      </c>
      <c r="J146" s="4"/>
      <c r="K146" s="41"/>
      <c r="L146" s="41"/>
      <c r="M146" s="41"/>
    </row>
    <row r="147" spans="2:13" s="1" customFormat="1" ht="12.75" customHeight="1">
      <c r="B147" s="195" t="s">
        <v>292</v>
      </c>
      <c r="C147" s="32" t="s">
        <v>297</v>
      </c>
      <c r="D147" s="85" t="s">
        <v>298</v>
      </c>
      <c r="E147" s="110" t="s">
        <v>14</v>
      </c>
      <c r="F147" s="126">
        <v>10.21</v>
      </c>
      <c r="G147" s="17">
        <v>8.45</v>
      </c>
      <c r="H147" s="11">
        <f t="shared" si="4"/>
        <v>10.79</v>
      </c>
      <c r="I147" s="38">
        <f t="shared" si="5"/>
        <v>110.17</v>
      </c>
      <c r="J147" s="4"/>
      <c r="K147" s="41"/>
      <c r="L147" s="41"/>
      <c r="M147" s="41"/>
    </row>
    <row r="148" spans="2:13" s="1" customFormat="1" ht="12.75" customHeight="1">
      <c r="B148" s="195"/>
      <c r="C148" s="32"/>
      <c r="D148" s="20" t="s">
        <v>15</v>
      </c>
      <c r="E148" s="30"/>
      <c r="F148" s="126"/>
      <c r="G148" s="17"/>
      <c r="H148" s="11">
        <f t="shared" si="4"/>
        <v>0</v>
      </c>
      <c r="I148" s="39">
        <f>SUM(I133:I147)</f>
        <v>11367.09</v>
      </c>
      <c r="J148" s="4"/>
      <c r="K148" s="41"/>
      <c r="L148" s="41"/>
      <c r="M148" s="41"/>
    </row>
    <row r="149" spans="2:13" s="1" customFormat="1" ht="12.75" customHeight="1">
      <c r="B149" s="194">
        <v>17</v>
      </c>
      <c r="C149" s="15"/>
      <c r="D149" s="72" t="s">
        <v>343</v>
      </c>
      <c r="E149" s="30"/>
      <c r="F149" s="126"/>
      <c r="G149" s="17"/>
      <c r="H149" s="11">
        <f t="shared" si="4"/>
        <v>0</v>
      </c>
      <c r="I149" s="38">
        <f t="shared" si="5"/>
        <v>0</v>
      </c>
      <c r="J149" s="4"/>
      <c r="K149" s="41"/>
      <c r="L149" s="41"/>
      <c r="M149" s="41"/>
    </row>
    <row r="150" spans="2:13" s="1" customFormat="1" ht="12.75" customHeight="1">
      <c r="B150" s="195" t="s">
        <v>174</v>
      </c>
      <c r="C150" s="12" t="s">
        <v>59</v>
      </c>
      <c r="D150" s="70" t="s">
        <v>60</v>
      </c>
      <c r="E150" s="69" t="s">
        <v>54</v>
      </c>
      <c r="F150" s="126">
        <v>1.85</v>
      </c>
      <c r="G150" s="17">
        <v>47.94</v>
      </c>
      <c r="H150" s="11">
        <f t="shared" si="4"/>
        <v>61.19</v>
      </c>
      <c r="I150" s="38">
        <f t="shared" si="5"/>
        <v>113.2</v>
      </c>
      <c r="J150" s="4"/>
      <c r="K150" s="41"/>
      <c r="L150" s="41"/>
      <c r="M150" s="41"/>
    </row>
    <row r="151" spans="2:13" s="1" customFormat="1" ht="12.75" customHeight="1">
      <c r="B151" s="195" t="s">
        <v>175</v>
      </c>
      <c r="C151" s="12" t="s">
        <v>63</v>
      </c>
      <c r="D151" s="70" t="s">
        <v>64</v>
      </c>
      <c r="E151" s="69" t="s">
        <v>14</v>
      </c>
      <c r="F151" s="126">
        <v>9.25</v>
      </c>
      <c r="G151" s="17">
        <v>16.21</v>
      </c>
      <c r="H151" s="11">
        <f t="shared" si="4"/>
        <v>20.69</v>
      </c>
      <c r="I151" s="38">
        <f t="shared" si="5"/>
        <v>191.38</v>
      </c>
      <c r="J151" s="4"/>
      <c r="K151" s="41"/>
      <c r="L151" s="41"/>
      <c r="M151" s="41"/>
    </row>
    <row r="152" spans="2:13" s="1" customFormat="1" ht="12.75" customHeight="1">
      <c r="B152" s="195" t="s">
        <v>176</v>
      </c>
      <c r="C152" s="12" t="s">
        <v>71</v>
      </c>
      <c r="D152" s="68" t="s">
        <v>72</v>
      </c>
      <c r="E152" s="69" t="s">
        <v>54</v>
      </c>
      <c r="F152" s="126">
        <v>0.46</v>
      </c>
      <c r="G152" s="17">
        <v>387.39</v>
      </c>
      <c r="H152" s="11">
        <f t="shared" si="4"/>
        <v>494.46</v>
      </c>
      <c r="I152" s="38">
        <f t="shared" si="5"/>
        <v>227.45</v>
      </c>
      <c r="J152" s="4"/>
      <c r="K152" s="41"/>
      <c r="L152" s="41"/>
      <c r="M152" s="41"/>
    </row>
    <row r="153" spans="2:13" s="1" customFormat="1" ht="24" customHeight="1">
      <c r="B153" s="195" t="s">
        <v>177</v>
      </c>
      <c r="C153" s="32" t="s">
        <v>301</v>
      </c>
      <c r="D153" s="85" t="s">
        <v>302</v>
      </c>
      <c r="E153" s="69" t="s">
        <v>14</v>
      </c>
      <c r="F153" s="126">
        <v>13.88</v>
      </c>
      <c r="G153" s="17">
        <v>75.83</v>
      </c>
      <c r="H153" s="11">
        <f t="shared" si="4"/>
        <v>96.79</v>
      </c>
      <c r="I153" s="38">
        <f t="shared" si="5"/>
        <v>1343.45</v>
      </c>
      <c r="J153" s="4"/>
      <c r="K153" s="41"/>
      <c r="L153" s="41"/>
      <c r="M153" s="41"/>
    </row>
    <row r="154" spans="2:13" s="1" customFormat="1" ht="16.5" customHeight="1">
      <c r="B154" s="195" t="s">
        <v>299</v>
      </c>
      <c r="C154" s="32" t="s">
        <v>303</v>
      </c>
      <c r="D154" s="85" t="s">
        <v>304</v>
      </c>
      <c r="E154" s="69" t="s">
        <v>54</v>
      </c>
      <c r="F154" s="126">
        <v>16.61</v>
      </c>
      <c r="G154" s="17">
        <v>162.85</v>
      </c>
      <c r="H154" s="11">
        <f t="shared" si="4"/>
        <v>207.86</v>
      </c>
      <c r="I154" s="38">
        <f t="shared" si="5"/>
        <v>3452.55</v>
      </c>
      <c r="J154" s="4"/>
      <c r="K154" s="41"/>
      <c r="L154" s="41"/>
      <c r="M154" s="41"/>
    </row>
    <row r="155" spans="2:13" s="1" customFormat="1" ht="24" customHeight="1">
      <c r="B155" s="195" t="s">
        <v>300</v>
      </c>
      <c r="C155" s="32" t="s">
        <v>306</v>
      </c>
      <c r="D155" s="85" t="s">
        <v>305</v>
      </c>
      <c r="E155" s="69" t="s">
        <v>14</v>
      </c>
      <c r="F155" s="126">
        <v>131.91</v>
      </c>
      <c r="G155" s="17">
        <v>4.71</v>
      </c>
      <c r="H155" s="11">
        <f t="shared" si="4"/>
        <v>6.01</v>
      </c>
      <c r="I155" s="38">
        <f t="shared" si="5"/>
        <v>792.78</v>
      </c>
      <c r="J155" s="4"/>
      <c r="K155" s="41"/>
      <c r="L155" s="41"/>
      <c r="M155" s="41"/>
    </row>
    <row r="156" spans="2:13" s="1" customFormat="1" ht="12.75" customHeight="1" thickBot="1">
      <c r="B156" s="65"/>
      <c r="C156" s="137"/>
      <c r="D156" s="66" t="s">
        <v>15</v>
      </c>
      <c r="E156" s="138"/>
      <c r="F156" s="139"/>
      <c r="G156" s="67"/>
      <c r="H156" s="101">
        <f>ROUND((G156*1.2),2)</f>
        <v>0</v>
      </c>
      <c r="I156" s="102">
        <f>SUM(I149:I155)</f>
        <v>6120.81</v>
      </c>
      <c r="J156" s="4"/>
      <c r="K156" s="41"/>
      <c r="L156" s="41"/>
      <c r="M156" s="41"/>
    </row>
    <row r="157" spans="2:13" s="57" customFormat="1" ht="12.75" customHeight="1" thickBot="1">
      <c r="B157" s="119"/>
      <c r="C157" s="129"/>
      <c r="D157" s="130"/>
      <c r="E157" s="131"/>
      <c r="F157" s="132"/>
      <c r="G157" s="58"/>
      <c r="H157" s="58"/>
      <c r="I157" s="120"/>
      <c r="J157" s="59"/>
      <c r="K157" s="60"/>
      <c r="L157" s="60"/>
      <c r="M157" s="60"/>
    </row>
    <row r="158" spans="2:9" ht="23.25" customHeight="1" thickBot="1">
      <c r="B158" s="158" t="s">
        <v>0</v>
      </c>
      <c r="C158" s="159"/>
      <c r="D158" s="159"/>
      <c r="E158" s="159"/>
      <c r="F158" s="159"/>
      <c r="G158" s="159"/>
      <c r="H158" s="159"/>
      <c r="I158" s="160"/>
    </row>
    <row r="159" spans="2:9" ht="27" customHeight="1">
      <c r="B159" s="186" t="s">
        <v>183</v>
      </c>
      <c r="C159" s="187"/>
      <c r="D159" s="187"/>
      <c r="E159" s="187"/>
      <c r="F159" s="196" t="s">
        <v>349</v>
      </c>
      <c r="G159" s="190"/>
      <c r="H159" s="161" t="s">
        <v>365</v>
      </c>
      <c r="I159" s="162"/>
    </row>
    <row r="160" spans="2:9" ht="26.25" customHeight="1">
      <c r="B160" s="182" t="s">
        <v>350</v>
      </c>
      <c r="C160" s="183"/>
      <c r="D160" s="183"/>
      <c r="E160" s="183"/>
      <c r="F160" s="197" t="s">
        <v>354</v>
      </c>
      <c r="G160" s="185"/>
      <c r="H160" s="163" t="s">
        <v>185</v>
      </c>
      <c r="I160" s="164"/>
    </row>
    <row r="161" spans="2:9" ht="15" customHeight="1" thickBot="1">
      <c r="B161" s="165" t="s">
        <v>353</v>
      </c>
      <c r="C161" s="166"/>
      <c r="D161" s="166"/>
      <c r="E161" s="166"/>
      <c r="F161" s="198" t="s">
        <v>355</v>
      </c>
      <c r="G161" s="169"/>
      <c r="H161" s="157" t="s">
        <v>5</v>
      </c>
      <c r="I161" s="37">
        <v>0.2764</v>
      </c>
    </row>
    <row r="162" spans="2:9" ht="19.5" customHeight="1">
      <c r="B162" s="174" t="s">
        <v>184</v>
      </c>
      <c r="C162" s="175"/>
      <c r="D162" s="175"/>
      <c r="E162" s="176"/>
      <c r="F162" s="170" t="s">
        <v>1</v>
      </c>
      <c r="G162" s="171"/>
      <c r="H162" s="155" t="s">
        <v>3</v>
      </c>
      <c r="I162" s="156" t="s">
        <v>4</v>
      </c>
    </row>
    <row r="163" spans="2:9" ht="18" customHeight="1" thickBot="1">
      <c r="B163" s="6" t="s">
        <v>186</v>
      </c>
      <c r="C163" s="7"/>
      <c r="D163" s="7"/>
      <c r="E163" s="8"/>
      <c r="F163" s="172"/>
      <c r="G163" s="173"/>
      <c r="H163" s="5" t="s">
        <v>348</v>
      </c>
      <c r="I163" s="36" t="s">
        <v>2</v>
      </c>
    </row>
    <row r="164" spans="2:13" s="1" customFormat="1" ht="36" customHeight="1" thickBot="1">
      <c r="B164" s="61" t="s">
        <v>6</v>
      </c>
      <c r="C164" s="62" t="s">
        <v>7</v>
      </c>
      <c r="D164" s="62" t="s">
        <v>8</v>
      </c>
      <c r="E164" s="62" t="s">
        <v>51</v>
      </c>
      <c r="F164" s="62" t="s">
        <v>9</v>
      </c>
      <c r="G164" s="63" t="s">
        <v>10</v>
      </c>
      <c r="H164" s="63" t="s">
        <v>11</v>
      </c>
      <c r="I164" s="64" t="s">
        <v>12</v>
      </c>
      <c r="J164" s="4"/>
      <c r="K164" s="41"/>
      <c r="L164" s="41"/>
      <c r="M164" s="41"/>
    </row>
    <row r="165" spans="2:13" s="1" customFormat="1" ht="12.75" customHeight="1">
      <c r="B165" s="93">
        <v>18</v>
      </c>
      <c r="C165" s="150"/>
      <c r="D165" s="151" t="s">
        <v>342</v>
      </c>
      <c r="E165" s="149"/>
      <c r="F165" s="152"/>
      <c r="G165" s="95"/>
      <c r="H165" s="95">
        <f>ROUND((G165*1.2),2)</f>
        <v>0</v>
      </c>
      <c r="I165" s="96">
        <f>ROUND((H165*F165),2)</f>
        <v>0</v>
      </c>
      <c r="J165" s="4"/>
      <c r="K165" s="41"/>
      <c r="L165" s="41"/>
      <c r="M165" s="41"/>
    </row>
    <row r="166" spans="2:13" s="1" customFormat="1" ht="12.75" customHeight="1">
      <c r="B166" s="18" t="s">
        <v>308</v>
      </c>
      <c r="C166" s="19" t="s">
        <v>165</v>
      </c>
      <c r="D166" s="74" t="s">
        <v>339</v>
      </c>
      <c r="E166" s="16" t="s">
        <v>14</v>
      </c>
      <c r="F166" s="128">
        <v>1664.09</v>
      </c>
      <c r="G166" s="17">
        <v>2.43</v>
      </c>
      <c r="H166" s="11">
        <f aca="true" t="shared" si="6" ref="H166:H182">ROUND((G166*1.2764),2)</f>
        <v>3.1</v>
      </c>
      <c r="I166" s="38">
        <f>ROUND((H166*F166),2)</f>
        <v>5158.68</v>
      </c>
      <c r="J166" s="4"/>
      <c r="K166" s="41"/>
      <c r="L166" s="41"/>
      <c r="M166" s="41"/>
    </row>
    <row r="167" spans="2:13" s="1" customFormat="1" ht="25.5" customHeight="1">
      <c r="B167" s="18" t="s">
        <v>309</v>
      </c>
      <c r="C167" s="15" t="s">
        <v>168</v>
      </c>
      <c r="D167" s="74" t="s">
        <v>169</v>
      </c>
      <c r="E167" s="16" t="s">
        <v>14</v>
      </c>
      <c r="F167" s="128">
        <v>561.61</v>
      </c>
      <c r="G167" s="17">
        <v>4.48</v>
      </c>
      <c r="H167" s="11">
        <f t="shared" si="6"/>
        <v>5.72</v>
      </c>
      <c r="I167" s="38">
        <f aca="true" t="shared" si="7" ref="I167:I182">ROUND((H167*F167),2)</f>
        <v>3212.41</v>
      </c>
      <c r="J167" s="4"/>
      <c r="K167" s="41"/>
      <c r="L167" s="41"/>
      <c r="M167" s="41"/>
    </row>
    <row r="168" spans="2:13" s="1" customFormat="1" ht="27.75" customHeight="1">
      <c r="B168" s="195" t="s">
        <v>310</v>
      </c>
      <c r="C168" s="19" t="s">
        <v>166</v>
      </c>
      <c r="D168" s="74" t="s">
        <v>167</v>
      </c>
      <c r="E168" s="16" t="s">
        <v>14</v>
      </c>
      <c r="F168" s="128">
        <v>1143.11</v>
      </c>
      <c r="G168" s="17">
        <v>10.25</v>
      </c>
      <c r="H168" s="11">
        <f t="shared" si="6"/>
        <v>13.08</v>
      </c>
      <c r="I168" s="38">
        <f t="shared" si="7"/>
        <v>14951.88</v>
      </c>
      <c r="J168" s="4"/>
      <c r="K168" s="41"/>
      <c r="L168" s="41"/>
      <c r="M168" s="41"/>
    </row>
    <row r="169" spans="2:13" s="1" customFormat="1" ht="26.25" customHeight="1">
      <c r="B169" s="195" t="s">
        <v>311</v>
      </c>
      <c r="C169" s="15" t="s">
        <v>170</v>
      </c>
      <c r="D169" s="74" t="s">
        <v>313</v>
      </c>
      <c r="E169" s="16" t="s">
        <v>14</v>
      </c>
      <c r="F169" s="128">
        <v>1549.41</v>
      </c>
      <c r="G169" s="17">
        <v>10.96</v>
      </c>
      <c r="H169" s="11">
        <f t="shared" si="6"/>
        <v>13.99</v>
      </c>
      <c r="I169" s="38">
        <f t="shared" si="7"/>
        <v>21676.25</v>
      </c>
      <c r="J169" s="4"/>
      <c r="K169" s="41"/>
      <c r="L169" s="41"/>
      <c r="M169" s="41"/>
    </row>
    <row r="170" spans="2:13" s="1" customFormat="1" ht="26.25" customHeight="1">
      <c r="B170" s="195" t="s">
        <v>312</v>
      </c>
      <c r="C170" s="12" t="s">
        <v>314</v>
      </c>
      <c r="D170" s="74" t="s">
        <v>315</v>
      </c>
      <c r="E170" s="16" t="s">
        <v>14</v>
      </c>
      <c r="F170" s="128">
        <v>406.3</v>
      </c>
      <c r="G170" s="17">
        <v>12.98</v>
      </c>
      <c r="H170" s="11">
        <f t="shared" si="6"/>
        <v>16.57</v>
      </c>
      <c r="I170" s="38">
        <f t="shared" si="7"/>
        <v>6732.39</v>
      </c>
      <c r="J170" s="4"/>
      <c r="K170" s="41"/>
      <c r="L170" s="41"/>
      <c r="M170" s="41"/>
    </row>
    <row r="171" spans="2:13" s="1" customFormat="1" ht="25.5" customHeight="1">
      <c r="B171" s="195" t="s">
        <v>318</v>
      </c>
      <c r="C171" s="15" t="s">
        <v>172</v>
      </c>
      <c r="D171" s="74" t="s">
        <v>173</v>
      </c>
      <c r="E171" s="16" t="s">
        <v>14</v>
      </c>
      <c r="F171" s="128">
        <v>196.92</v>
      </c>
      <c r="G171" s="17">
        <v>25.01</v>
      </c>
      <c r="H171" s="11">
        <f t="shared" si="6"/>
        <v>31.92</v>
      </c>
      <c r="I171" s="38">
        <f t="shared" si="7"/>
        <v>6285.69</v>
      </c>
      <c r="J171" s="4"/>
      <c r="K171" s="41"/>
      <c r="L171" s="41"/>
      <c r="M171" s="41"/>
    </row>
    <row r="172" spans="2:13" s="1" customFormat="1" ht="25.5" customHeight="1">
      <c r="B172" s="195" t="s">
        <v>319</v>
      </c>
      <c r="C172" s="15" t="s">
        <v>170</v>
      </c>
      <c r="D172" s="74" t="s">
        <v>316</v>
      </c>
      <c r="E172" s="16" t="s">
        <v>14</v>
      </c>
      <c r="F172" s="128">
        <v>104.4</v>
      </c>
      <c r="G172" s="17">
        <v>10.96</v>
      </c>
      <c r="H172" s="11">
        <f t="shared" si="6"/>
        <v>13.99</v>
      </c>
      <c r="I172" s="38">
        <f t="shared" si="7"/>
        <v>1460.56</v>
      </c>
      <c r="J172" s="4"/>
      <c r="K172" s="41"/>
      <c r="L172" s="41"/>
      <c r="M172" s="41"/>
    </row>
    <row r="173" spans="2:13" s="1" customFormat="1" ht="13.5" customHeight="1">
      <c r="B173" s="195" t="s">
        <v>320</v>
      </c>
      <c r="C173" s="12" t="s">
        <v>170</v>
      </c>
      <c r="D173" s="74" t="s">
        <v>317</v>
      </c>
      <c r="E173" s="16" t="s">
        <v>14</v>
      </c>
      <c r="F173" s="128">
        <v>5.4</v>
      </c>
      <c r="G173" s="17">
        <v>10.96</v>
      </c>
      <c r="H173" s="11">
        <f t="shared" si="6"/>
        <v>13.99</v>
      </c>
      <c r="I173" s="38">
        <f t="shared" si="7"/>
        <v>75.55</v>
      </c>
      <c r="J173" s="4"/>
      <c r="K173" s="41"/>
      <c r="L173" s="41"/>
      <c r="M173" s="41"/>
    </row>
    <row r="174" spans="2:13" s="1" customFormat="1" ht="12.75" customHeight="1">
      <c r="B174" s="195"/>
      <c r="C174" s="15"/>
      <c r="D174" s="20" t="s">
        <v>15</v>
      </c>
      <c r="E174" s="16"/>
      <c r="F174" s="128"/>
      <c r="G174" s="17"/>
      <c r="H174" s="11">
        <f t="shared" si="6"/>
        <v>0</v>
      </c>
      <c r="I174" s="39">
        <f>SUM(I165:I173)</f>
        <v>59553.41</v>
      </c>
      <c r="J174" s="4"/>
      <c r="K174" s="41"/>
      <c r="L174" s="41"/>
      <c r="M174" s="41"/>
    </row>
    <row r="175" spans="2:13" s="1" customFormat="1" ht="12.75" customHeight="1">
      <c r="B175" s="193">
        <v>19</v>
      </c>
      <c r="C175" s="33"/>
      <c r="D175" s="22" t="s">
        <v>341</v>
      </c>
      <c r="E175" s="34"/>
      <c r="F175" s="35"/>
      <c r="G175" s="11"/>
      <c r="H175" s="11">
        <f t="shared" si="6"/>
        <v>0</v>
      </c>
      <c r="I175" s="38">
        <f t="shared" si="7"/>
        <v>0</v>
      </c>
      <c r="J175" s="4"/>
      <c r="K175" s="41"/>
      <c r="L175" s="41"/>
      <c r="M175" s="41"/>
    </row>
    <row r="176" spans="2:13" s="1" customFormat="1" ht="24" customHeight="1">
      <c r="B176" s="195" t="s">
        <v>356</v>
      </c>
      <c r="C176" s="15" t="s">
        <v>178</v>
      </c>
      <c r="D176" s="74" t="s">
        <v>179</v>
      </c>
      <c r="E176" s="16" t="s">
        <v>14</v>
      </c>
      <c r="F176" s="128">
        <v>1.8</v>
      </c>
      <c r="G176" s="17">
        <v>315.37</v>
      </c>
      <c r="H176" s="11">
        <f t="shared" si="6"/>
        <v>402.54</v>
      </c>
      <c r="I176" s="38">
        <f t="shared" si="7"/>
        <v>724.57</v>
      </c>
      <c r="J176" s="4"/>
      <c r="K176" s="41"/>
      <c r="L176" s="41"/>
      <c r="M176" s="41"/>
    </row>
    <row r="177" spans="2:13" s="1" customFormat="1" ht="13.5" customHeight="1">
      <c r="B177" s="195" t="s">
        <v>357</v>
      </c>
      <c r="C177" s="15" t="s">
        <v>180</v>
      </c>
      <c r="D177" s="74" t="s">
        <v>181</v>
      </c>
      <c r="E177" s="16" t="s">
        <v>14</v>
      </c>
      <c r="F177" s="128">
        <v>15.75</v>
      </c>
      <c r="G177" s="17">
        <v>169.51</v>
      </c>
      <c r="H177" s="11">
        <f t="shared" si="6"/>
        <v>216.36</v>
      </c>
      <c r="I177" s="38">
        <f t="shared" si="7"/>
        <v>3407.67</v>
      </c>
      <c r="J177" s="4"/>
      <c r="K177" s="41"/>
      <c r="L177" s="41"/>
      <c r="M177" s="41"/>
    </row>
    <row r="178" spans="2:13" s="1" customFormat="1" ht="36" customHeight="1">
      <c r="B178" s="195" t="s">
        <v>358</v>
      </c>
      <c r="C178" s="12" t="s">
        <v>321</v>
      </c>
      <c r="D178" s="109" t="s">
        <v>322</v>
      </c>
      <c r="E178" s="110" t="s">
        <v>18</v>
      </c>
      <c r="F178" s="106">
        <v>2</v>
      </c>
      <c r="G178" s="17">
        <v>224.14</v>
      </c>
      <c r="H178" s="11">
        <f t="shared" si="6"/>
        <v>286.09</v>
      </c>
      <c r="I178" s="38">
        <f t="shared" si="7"/>
        <v>572.18</v>
      </c>
      <c r="J178" s="4"/>
      <c r="K178" s="41"/>
      <c r="L178" s="41"/>
      <c r="M178" s="41"/>
    </row>
    <row r="179" spans="2:13" s="1" customFormat="1" ht="25.5" customHeight="1">
      <c r="B179" s="195" t="s">
        <v>359</v>
      </c>
      <c r="C179" s="12" t="s">
        <v>323</v>
      </c>
      <c r="D179" s="74" t="s">
        <v>324</v>
      </c>
      <c r="E179" s="110" t="s">
        <v>18</v>
      </c>
      <c r="F179" s="128">
        <v>1.3</v>
      </c>
      <c r="G179" s="17">
        <v>352.18</v>
      </c>
      <c r="H179" s="11">
        <f t="shared" si="6"/>
        <v>449.52</v>
      </c>
      <c r="I179" s="38">
        <f t="shared" si="7"/>
        <v>584.38</v>
      </c>
      <c r="J179" s="4"/>
      <c r="K179" s="41"/>
      <c r="L179" s="41"/>
      <c r="M179" s="41"/>
    </row>
    <row r="180" spans="2:13" s="1" customFormat="1" ht="24.75" customHeight="1">
      <c r="B180" s="195" t="s">
        <v>360</v>
      </c>
      <c r="C180" s="15" t="s">
        <v>325</v>
      </c>
      <c r="D180" s="74" t="s">
        <v>326</v>
      </c>
      <c r="E180" s="16" t="s">
        <v>14</v>
      </c>
      <c r="F180" s="128">
        <v>45.83</v>
      </c>
      <c r="G180" s="17">
        <v>17.17</v>
      </c>
      <c r="H180" s="11">
        <f t="shared" si="6"/>
        <v>21.92</v>
      </c>
      <c r="I180" s="38">
        <f t="shared" si="7"/>
        <v>1004.59</v>
      </c>
      <c r="J180" s="4"/>
      <c r="K180" s="41"/>
      <c r="L180" s="41"/>
      <c r="M180" s="41"/>
    </row>
    <row r="181" spans="2:13" s="1" customFormat="1" ht="28.5" customHeight="1">
      <c r="B181" s="195" t="s">
        <v>361</v>
      </c>
      <c r="C181" s="15" t="s">
        <v>340</v>
      </c>
      <c r="D181" s="73" t="s">
        <v>327</v>
      </c>
      <c r="E181" s="16" t="s">
        <v>14</v>
      </c>
      <c r="F181" s="128">
        <v>69.74</v>
      </c>
      <c r="G181" s="17">
        <v>249.04</v>
      </c>
      <c r="H181" s="11">
        <f t="shared" si="6"/>
        <v>317.87</v>
      </c>
      <c r="I181" s="38">
        <f t="shared" si="7"/>
        <v>22168.25</v>
      </c>
      <c r="J181" s="4"/>
      <c r="K181" s="41"/>
      <c r="L181" s="41"/>
      <c r="M181" s="41"/>
    </row>
    <row r="182" spans="2:13" s="1" customFormat="1" ht="12.75" customHeight="1">
      <c r="B182" s="195" t="s">
        <v>362</v>
      </c>
      <c r="C182" s="15" t="s">
        <v>328</v>
      </c>
      <c r="D182" s="73" t="s">
        <v>182</v>
      </c>
      <c r="E182" s="16" t="s">
        <v>14</v>
      </c>
      <c r="F182" s="128">
        <v>1300.7</v>
      </c>
      <c r="G182" s="17">
        <v>4.82</v>
      </c>
      <c r="H182" s="11">
        <f t="shared" si="6"/>
        <v>6.15</v>
      </c>
      <c r="I182" s="38">
        <f t="shared" si="7"/>
        <v>7999.31</v>
      </c>
      <c r="J182" s="4"/>
      <c r="K182" s="41"/>
      <c r="L182" s="41"/>
      <c r="M182" s="41"/>
    </row>
    <row r="183" spans="2:13" s="1" customFormat="1" ht="12.75" customHeight="1" thickBot="1">
      <c r="B183" s="18"/>
      <c r="C183" s="153"/>
      <c r="D183" s="66" t="s">
        <v>15</v>
      </c>
      <c r="E183" s="105"/>
      <c r="F183" s="154"/>
      <c r="G183" s="101"/>
      <c r="H183" s="101">
        <f>ROUND((G183*1.2),2)</f>
        <v>0</v>
      </c>
      <c r="I183" s="102">
        <f>SUM(I175:I182)</f>
        <v>36460.95</v>
      </c>
      <c r="J183" s="4"/>
      <c r="K183" s="41"/>
      <c r="L183" s="41"/>
      <c r="M183" s="41"/>
    </row>
    <row r="184" spans="2:9" ht="18" customHeight="1" thickBot="1">
      <c r="B184" s="177" t="s">
        <v>19</v>
      </c>
      <c r="C184" s="178"/>
      <c r="D184" s="178"/>
      <c r="E184" s="178"/>
      <c r="F184" s="178"/>
      <c r="G184" s="178"/>
      <c r="H184" s="179"/>
      <c r="I184" s="55">
        <f>I11++I22+I27+I33+I38+I41+I44+I55+I67+I73+I77+I83+I92+I104+I132+I148+I156+I174+I183</f>
        <v>593576.97</v>
      </c>
    </row>
    <row r="185" spans="2:11" ht="11.25" customHeight="1">
      <c r="B185" s="45"/>
      <c r="C185" s="46"/>
      <c r="D185" s="46"/>
      <c r="E185" s="47"/>
      <c r="F185" s="47"/>
      <c r="G185" s="47"/>
      <c r="H185" s="45"/>
      <c r="I185" s="52"/>
      <c r="K185" s="4">
        <f>SUM(K180:K184)</f>
        <v>0</v>
      </c>
    </row>
    <row r="186" spans="2:9" ht="11.25" customHeight="1">
      <c r="B186" s="45"/>
      <c r="C186" s="180"/>
      <c r="D186" s="180"/>
      <c r="E186" s="47"/>
      <c r="F186" s="181"/>
      <c r="G186" s="181"/>
      <c r="H186" s="48"/>
      <c r="I186" s="45"/>
    </row>
    <row r="187" spans="2:9" ht="14.25">
      <c r="B187" s="49"/>
      <c r="C187" s="46" t="s">
        <v>351</v>
      </c>
      <c r="D187" s="46"/>
      <c r="E187" s="77" t="s">
        <v>187</v>
      </c>
      <c r="F187" s="47"/>
      <c r="G187" s="47"/>
      <c r="H187" s="50"/>
      <c r="I187" s="53"/>
    </row>
    <row r="188" spans="2:9" ht="14.25" customHeight="1" hidden="1">
      <c r="B188" s="78"/>
      <c r="C188" s="77"/>
      <c r="D188" s="77"/>
      <c r="E188" s="77" t="s">
        <v>20</v>
      </c>
      <c r="F188" s="47"/>
      <c r="G188" s="47"/>
      <c r="H188" s="78"/>
      <c r="I188" s="78"/>
    </row>
    <row r="189" spans="2:9" ht="14.25">
      <c r="B189" s="78"/>
      <c r="C189" s="77" t="s">
        <v>352</v>
      </c>
      <c r="D189" s="77"/>
      <c r="E189" s="77" t="s">
        <v>188</v>
      </c>
      <c r="F189" s="47"/>
      <c r="G189" s="47"/>
      <c r="H189" s="78"/>
      <c r="I189" s="79"/>
    </row>
    <row r="190" spans="2:9" ht="14.25">
      <c r="B190" s="78"/>
      <c r="C190" s="77"/>
      <c r="D190" s="77"/>
      <c r="E190" s="80"/>
      <c r="F190" s="80"/>
      <c r="G190" s="80"/>
      <c r="H190" s="78"/>
      <c r="I190" s="78"/>
    </row>
    <row r="191" spans="2:9" ht="12.75">
      <c r="B191" s="78"/>
      <c r="C191" s="78"/>
      <c r="D191" s="78"/>
      <c r="E191" s="80"/>
      <c r="F191" s="80"/>
      <c r="G191" s="80"/>
      <c r="H191" s="78"/>
      <c r="I191" s="78"/>
    </row>
    <row r="192" spans="2:9" ht="12.75">
      <c r="B192" s="78"/>
      <c r="C192" s="78"/>
      <c r="D192" s="78"/>
      <c r="E192" s="80"/>
      <c r="F192" s="80"/>
      <c r="G192" s="80"/>
      <c r="H192" s="78"/>
      <c r="I192" s="78"/>
    </row>
    <row r="193" spans="2:9" ht="12.75">
      <c r="B193" s="78"/>
      <c r="C193" s="78"/>
      <c r="D193" s="78"/>
      <c r="E193" s="80"/>
      <c r="F193" s="80"/>
      <c r="G193" s="80"/>
      <c r="H193" s="78"/>
      <c r="I193" s="78"/>
    </row>
    <row r="194" spans="2:9" ht="12.75">
      <c r="B194" s="1"/>
      <c r="C194" s="1"/>
      <c r="D194" s="1"/>
      <c r="E194" s="51"/>
      <c r="F194" s="51"/>
      <c r="G194" s="51"/>
      <c r="H194" s="1"/>
      <c r="I194" s="1"/>
    </row>
    <row r="195" spans="2:9" ht="12.75">
      <c r="B195" s="1"/>
      <c r="C195" s="1"/>
      <c r="D195" s="1"/>
      <c r="E195" s="51"/>
      <c r="F195" s="51"/>
      <c r="G195" s="51"/>
      <c r="H195" s="1"/>
      <c r="I195" s="1"/>
    </row>
  </sheetData>
  <sheetProtection/>
  <mergeCells count="47">
    <mergeCell ref="B160:E160"/>
    <mergeCell ref="F160:G160"/>
    <mergeCell ref="F161:G161"/>
    <mergeCell ref="F162:G163"/>
    <mergeCell ref="B162:E162"/>
    <mergeCell ref="B108:E108"/>
    <mergeCell ref="F108:G108"/>
    <mergeCell ref="F109:G109"/>
    <mergeCell ref="F110:G111"/>
    <mergeCell ref="B159:E159"/>
    <mergeCell ref="F159:G159"/>
    <mergeCell ref="F3:G3"/>
    <mergeCell ref="F4:G4"/>
    <mergeCell ref="B58:E58"/>
    <mergeCell ref="F58:G58"/>
    <mergeCell ref="B107:E107"/>
    <mergeCell ref="F107:G107"/>
    <mergeCell ref="B61:E61"/>
    <mergeCell ref="H58:I58"/>
    <mergeCell ref="B1:I1"/>
    <mergeCell ref="H2:I2"/>
    <mergeCell ref="H3:I3"/>
    <mergeCell ref="B4:E4"/>
    <mergeCell ref="B2:E2"/>
    <mergeCell ref="B3:E3"/>
    <mergeCell ref="F5:G6"/>
    <mergeCell ref="F2:G2"/>
    <mergeCell ref="H108:I108"/>
    <mergeCell ref="B109:E109"/>
    <mergeCell ref="B184:H184"/>
    <mergeCell ref="C186:D186"/>
    <mergeCell ref="F186:G186"/>
    <mergeCell ref="B5:E5"/>
    <mergeCell ref="B57:I57"/>
    <mergeCell ref="H59:I59"/>
    <mergeCell ref="B59:E59"/>
    <mergeCell ref="F59:G59"/>
    <mergeCell ref="B158:I158"/>
    <mergeCell ref="H159:I159"/>
    <mergeCell ref="H160:I160"/>
    <mergeCell ref="B161:E161"/>
    <mergeCell ref="B60:E60"/>
    <mergeCell ref="F60:G60"/>
    <mergeCell ref="F61:G62"/>
    <mergeCell ref="B110:E110"/>
    <mergeCell ref="B106:I106"/>
    <mergeCell ref="H107:I107"/>
  </mergeCells>
  <printOptions/>
  <pageMargins left="0.1968503937007874" right="0" top="0" bottom="0" header="0" footer="0"/>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Setop</dc:creator>
  <cp:keywords/>
  <dc:description/>
  <cp:lastModifiedBy>cliente</cp:lastModifiedBy>
  <cp:lastPrinted>2021-09-24T18:12:12Z</cp:lastPrinted>
  <dcterms:created xsi:type="dcterms:W3CDTF">2006-09-22T13:55:22Z</dcterms:created>
  <dcterms:modified xsi:type="dcterms:W3CDTF">2021-09-24T18:12:50Z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1046-11.2.0.9984</vt:lpwstr>
  </property>
</Properties>
</file>